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840" windowHeight="12300" activeTab="2"/>
  </bookViews>
  <sheets>
    <sheet name="Control y Analisis de LLamadas " sheetId="1" r:id="rId1"/>
    <sheet name="BDLlamadas" sheetId="2" r:id="rId2"/>
    <sheet name="Informes" sheetId="4" r:id="rId3"/>
    <sheet name="Configuración" sheetId="3" r:id="rId4"/>
  </sheets>
  <definedNames>
    <definedName name="_xlnm._FilterDatabase" localSheetId="1" hidden="1">BDLlamadas!$A$4:$A$230</definedName>
    <definedName name="_xlnm.Extract" localSheetId="1">BDLlamadas!#REF!</definedName>
  </definedNames>
  <calcPr calcId="144525"/>
  <pivotCaches>
    <pivotCache cacheId="11" r:id="rId5"/>
  </pivotCaches>
</workbook>
</file>

<file path=xl/calcChain.xml><?xml version="1.0" encoding="utf-8"?>
<calcChain xmlns="http://schemas.openxmlformats.org/spreadsheetml/2006/main">
  <c r="P4" i="2" l="1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M4" i="2"/>
  <c r="N4" i="2" s="1"/>
  <c r="M5" i="2"/>
  <c r="N5" i="2" s="1"/>
  <c r="M6" i="2"/>
  <c r="N6" i="2" s="1"/>
  <c r="M7" i="2"/>
  <c r="N7" i="2" s="1"/>
  <c r="M8" i="2"/>
  <c r="N8" i="2" s="1"/>
  <c r="M9" i="2"/>
  <c r="N9" i="2" s="1"/>
  <c r="M10" i="2"/>
  <c r="N10" i="2" s="1"/>
  <c r="M11" i="2"/>
  <c r="N11" i="2" s="1"/>
  <c r="M12" i="2"/>
  <c r="N12" i="2" s="1"/>
  <c r="M13" i="2"/>
  <c r="N13" i="2" s="1"/>
  <c r="M14" i="2"/>
  <c r="N14" i="2" s="1"/>
  <c r="M15" i="2"/>
  <c r="N15" i="2" s="1"/>
  <c r="M16" i="2"/>
  <c r="N16" i="2" s="1"/>
  <c r="M17" i="2"/>
  <c r="N17" i="2" s="1"/>
  <c r="M18" i="2"/>
  <c r="N18" i="2" s="1"/>
  <c r="M19" i="2"/>
  <c r="N19" i="2" s="1"/>
  <c r="M20" i="2"/>
  <c r="N20" i="2" s="1"/>
  <c r="M21" i="2"/>
  <c r="N21" i="2" s="1"/>
  <c r="M22" i="2"/>
  <c r="N22" i="2" s="1"/>
  <c r="M23" i="2"/>
  <c r="N23" i="2" s="1"/>
  <c r="M24" i="2"/>
  <c r="N24" i="2" s="1"/>
  <c r="M25" i="2"/>
  <c r="N25" i="2" s="1"/>
  <c r="M26" i="2"/>
  <c r="N26" i="2" s="1"/>
  <c r="M27" i="2"/>
  <c r="N27" i="2" s="1"/>
  <c r="M28" i="2"/>
  <c r="N28" i="2" s="1"/>
  <c r="M29" i="2"/>
  <c r="N29" i="2" s="1"/>
  <c r="M30" i="2"/>
  <c r="N30" i="2" s="1"/>
  <c r="M31" i="2"/>
  <c r="N31" i="2" s="1"/>
  <c r="M32" i="2"/>
  <c r="N32" i="2" s="1"/>
  <c r="M33" i="2"/>
  <c r="N33" i="2" s="1"/>
  <c r="M34" i="2"/>
  <c r="N34" i="2" s="1"/>
  <c r="M35" i="2"/>
  <c r="N35" i="2" s="1"/>
  <c r="M36" i="2"/>
  <c r="N36" i="2" s="1"/>
  <c r="M37" i="2"/>
  <c r="N37" i="2" s="1"/>
  <c r="M38" i="2"/>
  <c r="N38" i="2" s="1"/>
  <c r="M39" i="2"/>
  <c r="N39" i="2" s="1"/>
  <c r="M40" i="2"/>
  <c r="N40" i="2" s="1"/>
  <c r="M41" i="2"/>
  <c r="N41" i="2" s="1"/>
  <c r="M42" i="2"/>
  <c r="N42" i="2" s="1"/>
  <c r="M43" i="2"/>
  <c r="N43" i="2" s="1"/>
  <c r="M44" i="2"/>
  <c r="N44" i="2" s="1"/>
  <c r="M45" i="2"/>
  <c r="N45" i="2" s="1"/>
  <c r="M46" i="2"/>
  <c r="N46" i="2" s="1"/>
  <c r="M47" i="2"/>
  <c r="N47" i="2" s="1"/>
  <c r="M48" i="2"/>
  <c r="N48" i="2" s="1"/>
  <c r="M49" i="2"/>
  <c r="N49" i="2" s="1"/>
  <c r="M50" i="2"/>
  <c r="N50" i="2" s="1"/>
  <c r="M51" i="2"/>
  <c r="N51" i="2" s="1"/>
  <c r="M52" i="2"/>
  <c r="N52" i="2" s="1"/>
  <c r="M53" i="2"/>
  <c r="N53" i="2" s="1"/>
  <c r="M54" i="2"/>
  <c r="N54" i="2" s="1"/>
  <c r="M55" i="2"/>
  <c r="N55" i="2" s="1"/>
  <c r="M56" i="2"/>
  <c r="N56" i="2" s="1"/>
  <c r="M57" i="2"/>
  <c r="N57" i="2" s="1"/>
  <c r="M58" i="2"/>
  <c r="N58" i="2" s="1"/>
  <c r="M59" i="2"/>
  <c r="N59" i="2" s="1"/>
  <c r="M60" i="2"/>
  <c r="N60" i="2" s="1"/>
  <c r="M61" i="2"/>
  <c r="N61" i="2" s="1"/>
  <c r="M62" i="2"/>
  <c r="N62" i="2" s="1"/>
  <c r="M63" i="2"/>
  <c r="N63" i="2" s="1"/>
  <c r="M64" i="2"/>
  <c r="N64" i="2" s="1"/>
  <c r="M65" i="2"/>
  <c r="N65" i="2" s="1"/>
  <c r="M66" i="2"/>
  <c r="N66" i="2" s="1"/>
  <c r="M67" i="2"/>
  <c r="N67" i="2" s="1"/>
  <c r="M68" i="2"/>
  <c r="N68" i="2" s="1"/>
  <c r="M69" i="2"/>
  <c r="N69" i="2" s="1"/>
  <c r="M70" i="2"/>
  <c r="N70" i="2" s="1"/>
  <c r="M71" i="2"/>
  <c r="N71" i="2" s="1"/>
  <c r="M72" i="2"/>
  <c r="N72" i="2" s="1"/>
  <c r="M73" i="2"/>
  <c r="N73" i="2" s="1"/>
  <c r="M74" i="2"/>
  <c r="N74" i="2" s="1"/>
  <c r="M75" i="2"/>
  <c r="N75" i="2" s="1"/>
  <c r="M76" i="2"/>
  <c r="N76" i="2" s="1"/>
  <c r="M77" i="2"/>
  <c r="N77" i="2" s="1"/>
  <c r="M78" i="2"/>
  <c r="N78" i="2" s="1"/>
  <c r="M79" i="2"/>
  <c r="N79" i="2" s="1"/>
  <c r="M80" i="2"/>
  <c r="N80" i="2" s="1"/>
  <c r="M81" i="2"/>
  <c r="N81" i="2" s="1"/>
  <c r="M82" i="2"/>
  <c r="N82" i="2" s="1"/>
  <c r="M83" i="2"/>
  <c r="N83" i="2" s="1"/>
  <c r="M84" i="2"/>
  <c r="N84" i="2" s="1"/>
  <c r="M85" i="2"/>
  <c r="N85" i="2" s="1"/>
  <c r="M86" i="2"/>
  <c r="N86" i="2" s="1"/>
  <c r="M87" i="2"/>
  <c r="N87" i="2" s="1"/>
  <c r="M88" i="2"/>
  <c r="N88" i="2" s="1"/>
  <c r="M89" i="2"/>
  <c r="N89" i="2" s="1"/>
  <c r="M90" i="2"/>
  <c r="N90" i="2" s="1"/>
  <c r="M91" i="2"/>
  <c r="N91" i="2" s="1"/>
  <c r="M92" i="2"/>
  <c r="N92" i="2" s="1"/>
  <c r="M93" i="2"/>
  <c r="N93" i="2" s="1"/>
  <c r="M94" i="2"/>
  <c r="N94" i="2" s="1"/>
  <c r="M95" i="2"/>
  <c r="N95" i="2" s="1"/>
  <c r="M96" i="2"/>
  <c r="N96" i="2" s="1"/>
  <c r="M97" i="2"/>
  <c r="N97" i="2" s="1"/>
  <c r="M98" i="2"/>
  <c r="N98" i="2" s="1"/>
  <c r="M99" i="2"/>
  <c r="N99" i="2" s="1"/>
  <c r="M100" i="2"/>
  <c r="N100" i="2" s="1"/>
  <c r="M101" i="2"/>
  <c r="N101" i="2" s="1"/>
  <c r="M102" i="2"/>
  <c r="N102" i="2" s="1"/>
  <c r="M103" i="2"/>
  <c r="N103" i="2" s="1"/>
  <c r="M104" i="2"/>
  <c r="N104" i="2" s="1"/>
  <c r="M105" i="2"/>
  <c r="N105" i="2" s="1"/>
  <c r="M106" i="2"/>
  <c r="N106" i="2" s="1"/>
  <c r="M107" i="2"/>
  <c r="N107" i="2" s="1"/>
  <c r="M108" i="2"/>
  <c r="N108" i="2" s="1"/>
  <c r="M109" i="2"/>
  <c r="N109" i="2" s="1"/>
  <c r="M110" i="2"/>
  <c r="N110" i="2" s="1"/>
  <c r="M111" i="2"/>
  <c r="N111" i="2" s="1"/>
  <c r="M112" i="2"/>
  <c r="N112" i="2" s="1"/>
  <c r="M113" i="2"/>
  <c r="N113" i="2" s="1"/>
  <c r="M114" i="2"/>
  <c r="N114" i="2" s="1"/>
  <c r="M115" i="2"/>
  <c r="N115" i="2" s="1"/>
  <c r="M116" i="2"/>
  <c r="N116" i="2" s="1"/>
  <c r="M117" i="2"/>
  <c r="N117" i="2" s="1"/>
  <c r="M118" i="2"/>
  <c r="N118" i="2" s="1"/>
  <c r="M119" i="2"/>
  <c r="N119" i="2" s="1"/>
  <c r="M120" i="2"/>
  <c r="N120" i="2" s="1"/>
  <c r="M121" i="2"/>
  <c r="N121" i="2" s="1"/>
  <c r="M122" i="2"/>
  <c r="N122" i="2" s="1"/>
  <c r="M123" i="2"/>
  <c r="N123" i="2" s="1"/>
  <c r="M124" i="2"/>
  <c r="N124" i="2" s="1"/>
  <c r="M125" i="2"/>
  <c r="N125" i="2" s="1"/>
  <c r="M126" i="2"/>
  <c r="N126" i="2" s="1"/>
  <c r="M127" i="2"/>
  <c r="N127" i="2" s="1"/>
  <c r="M128" i="2"/>
  <c r="N128" i="2" s="1"/>
  <c r="M129" i="2"/>
  <c r="N129" i="2" s="1"/>
  <c r="M130" i="2"/>
  <c r="N130" i="2" s="1"/>
  <c r="M131" i="2"/>
  <c r="N131" i="2" s="1"/>
  <c r="M132" i="2"/>
  <c r="N132" i="2" s="1"/>
  <c r="M133" i="2"/>
  <c r="N133" i="2" s="1"/>
  <c r="M134" i="2"/>
  <c r="N134" i="2" s="1"/>
  <c r="M135" i="2"/>
  <c r="N135" i="2" s="1"/>
  <c r="M136" i="2"/>
  <c r="N136" i="2" s="1"/>
  <c r="M137" i="2"/>
  <c r="N137" i="2" s="1"/>
  <c r="M138" i="2"/>
  <c r="N138" i="2" s="1"/>
  <c r="M139" i="2"/>
  <c r="N139" i="2" s="1"/>
  <c r="M140" i="2"/>
  <c r="N140" i="2" s="1"/>
  <c r="M141" i="2"/>
  <c r="N141" i="2" s="1"/>
  <c r="M142" i="2"/>
  <c r="N142" i="2" s="1"/>
  <c r="M143" i="2"/>
  <c r="N143" i="2" s="1"/>
  <c r="M144" i="2"/>
  <c r="N144" i="2" s="1"/>
  <c r="M145" i="2"/>
  <c r="N145" i="2" s="1"/>
  <c r="M146" i="2"/>
  <c r="N146" i="2" s="1"/>
  <c r="M147" i="2"/>
  <c r="N147" i="2" s="1"/>
  <c r="M148" i="2"/>
  <c r="N148" i="2" s="1"/>
  <c r="M149" i="2"/>
  <c r="N149" i="2" s="1"/>
  <c r="M150" i="2"/>
  <c r="N150" i="2" s="1"/>
  <c r="M151" i="2"/>
  <c r="N151" i="2" s="1"/>
  <c r="M152" i="2"/>
  <c r="N152" i="2" s="1"/>
  <c r="M153" i="2"/>
  <c r="N153" i="2" s="1"/>
  <c r="M154" i="2"/>
  <c r="N154" i="2" s="1"/>
  <c r="M155" i="2"/>
  <c r="N155" i="2" s="1"/>
  <c r="M156" i="2"/>
  <c r="N156" i="2" s="1"/>
  <c r="M157" i="2"/>
  <c r="N157" i="2" s="1"/>
  <c r="M158" i="2"/>
  <c r="N158" i="2" s="1"/>
  <c r="M159" i="2"/>
  <c r="N159" i="2" s="1"/>
  <c r="M160" i="2"/>
  <c r="N160" i="2" s="1"/>
  <c r="M161" i="2"/>
  <c r="N161" i="2" s="1"/>
  <c r="M162" i="2"/>
  <c r="N162" i="2" s="1"/>
  <c r="M163" i="2"/>
  <c r="N163" i="2" s="1"/>
  <c r="M164" i="2"/>
  <c r="N164" i="2" s="1"/>
  <c r="M165" i="2"/>
  <c r="N165" i="2" s="1"/>
  <c r="M166" i="2"/>
  <c r="N166" i="2" s="1"/>
  <c r="M167" i="2"/>
  <c r="N167" i="2" s="1"/>
  <c r="M168" i="2"/>
  <c r="N168" i="2" s="1"/>
  <c r="M169" i="2"/>
  <c r="N169" i="2" s="1"/>
  <c r="M170" i="2"/>
  <c r="N170" i="2" s="1"/>
  <c r="M171" i="2"/>
  <c r="N171" i="2" s="1"/>
  <c r="M172" i="2"/>
  <c r="N172" i="2" s="1"/>
  <c r="M173" i="2"/>
  <c r="N173" i="2" s="1"/>
  <c r="M174" i="2"/>
  <c r="N174" i="2" s="1"/>
  <c r="M175" i="2"/>
  <c r="N175" i="2" s="1"/>
  <c r="M176" i="2"/>
  <c r="N176" i="2" s="1"/>
  <c r="M177" i="2"/>
  <c r="N177" i="2" s="1"/>
  <c r="M178" i="2"/>
  <c r="N178" i="2" s="1"/>
  <c r="M179" i="2"/>
  <c r="N179" i="2" s="1"/>
  <c r="M180" i="2"/>
  <c r="N180" i="2" s="1"/>
  <c r="M181" i="2"/>
  <c r="N181" i="2" s="1"/>
  <c r="M182" i="2"/>
  <c r="N182" i="2" s="1"/>
  <c r="M183" i="2"/>
  <c r="N183" i="2" s="1"/>
  <c r="M184" i="2"/>
  <c r="N184" i="2" s="1"/>
  <c r="M185" i="2"/>
  <c r="N185" i="2" s="1"/>
  <c r="M186" i="2"/>
  <c r="N186" i="2" s="1"/>
  <c r="M187" i="2"/>
  <c r="N187" i="2" s="1"/>
  <c r="M188" i="2"/>
  <c r="N188" i="2" s="1"/>
  <c r="M189" i="2"/>
  <c r="N189" i="2" s="1"/>
  <c r="M190" i="2"/>
  <c r="N190" i="2" s="1"/>
  <c r="M191" i="2"/>
  <c r="N191" i="2" s="1"/>
  <c r="M192" i="2"/>
  <c r="N192" i="2" s="1"/>
  <c r="M193" i="2"/>
  <c r="N193" i="2" s="1"/>
  <c r="M194" i="2"/>
  <c r="N194" i="2" s="1"/>
  <c r="M195" i="2"/>
  <c r="N195" i="2" s="1"/>
  <c r="M196" i="2"/>
  <c r="N196" i="2" s="1"/>
  <c r="M197" i="2"/>
  <c r="N197" i="2" s="1"/>
  <c r="M198" i="2"/>
  <c r="N198" i="2" s="1"/>
  <c r="M199" i="2"/>
  <c r="N199" i="2" s="1"/>
  <c r="M200" i="2"/>
  <c r="N200" i="2" s="1"/>
  <c r="M201" i="2"/>
  <c r="N201" i="2" s="1"/>
  <c r="M202" i="2"/>
  <c r="N202" i="2" s="1"/>
  <c r="M203" i="2"/>
  <c r="N203" i="2" s="1"/>
  <c r="M204" i="2"/>
  <c r="N204" i="2" s="1"/>
  <c r="M205" i="2"/>
  <c r="N205" i="2" s="1"/>
  <c r="M206" i="2"/>
  <c r="N206" i="2" s="1"/>
  <c r="M207" i="2"/>
  <c r="N207" i="2" s="1"/>
  <c r="M208" i="2"/>
  <c r="N208" i="2" s="1"/>
  <c r="M209" i="2"/>
  <c r="N209" i="2" s="1"/>
  <c r="M210" i="2"/>
  <c r="N210" i="2" s="1"/>
  <c r="M211" i="2"/>
  <c r="N211" i="2" s="1"/>
  <c r="M212" i="2"/>
  <c r="N212" i="2" s="1"/>
  <c r="M213" i="2"/>
  <c r="N213" i="2" s="1"/>
  <c r="M214" i="2"/>
  <c r="N214" i="2" s="1"/>
  <c r="M215" i="2"/>
  <c r="N215" i="2" s="1"/>
  <c r="M216" i="2"/>
  <c r="N216" i="2" s="1"/>
  <c r="M217" i="2"/>
  <c r="N217" i="2" s="1"/>
  <c r="M218" i="2"/>
  <c r="N218" i="2" s="1"/>
  <c r="M219" i="2"/>
  <c r="N219" i="2" s="1"/>
  <c r="M220" i="2"/>
  <c r="N220" i="2" s="1"/>
  <c r="M221" i="2"/>
  <c r="N221" i="2" s="1"/>
  <c r="M222" i="2"/>
  <c r="N222" i="2" s="1"/>
  <c r="M223" i="2"/>
  <c r="N223" i="2" s="1"/>
  <c r="M224" i="2"/>
  <c r="N224" i="2" s="1"/>
  <c r="M225" i="2"/>
  <c r="N225" i="2" s="1"/>
  <c r="M226" i="2"/>
  <c r="N226" i="2" s="1"/>
  <c r="M227" i="2"/>
  <c r="N227" i="2" s="1"/>
  <c r="M228" i="2"/>
  <c r="N228" i="2" s="1"/>
  <c r="M229" i="2"/>
  <c r="N229" i="2" s="1"/>
  <c r="M230" i="2"/>
  <c r="N230" i="2" s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</calcChain>
</file>

<file path=xl/sharedStrings.xml><?xml version="1.0" encoding="utf-8"?>
<sst xmlns="http://schemas.openxmlformats.org/spreadsheetml/2006/main" count="2821" uniqueCount="188">
  <si>
    <t xml:space="preserve">Detalle del Teléfono : </t>
  </si>
  <si>
    <t xml:space="preserve"> </t>
  </si>
  <si>
    <t>Nº Llamado</t>
  </si>
  <si>
    <t>Tipo de llamada</t>
  </si>
  <si>
    <t>Operador</t>
  </si>
  <si>
    <t>Destino</t>
  </si>
  <si>
    <t>Fecha</t>
  </si>
  <si>
    <t>Hora de Inicio</t>
  </si>
  <si>
    <t>Franja Horaria</t>
  </si>
  <si>
    <t>Duración / Volumen</t>
  </si>
  <si>
    <t>Euros</t>
  </si>
  <si>
    <t>GPRS</t>
  </si>
  <si>
    <t>-</t>
  </si>
  <si>
    <t>BlackBerry</t>
  </si>
  <si>
    <t>Horario Normal</t>
  </si>
  <si>
    <t>268,1699Kb</t>
  </si>
  <si>
    <t>N</t>
  </si>
  <si>
    <t>TME/ESP</t>
  </si>
  <si>
    <t>Movistar</t>
  </si>
  <si>
    <t>13s</t>
  </si>
  <si>
    <t>26s</t>
  </si>
  <si>
    <t>216,8262Kb</t>
  </si>
  <si>
    <t>11s</t>
  </si>
  <si>
    <t>3s</t>
  </si>
  <si>
    <t>Vodafone</t>
  </si>
  <si>
    <t>50s</t>
  </si>
  <si>
    <t>Mo</t>
  </si>
  <si>
    <t>33s</t>
  </si>
  <si>
    <t>47s</t>
  </si>
  <si>
    <t>12s</t>
  </si>
  <si>
    <t>266,0918Kb</t>
  </si>
  <si>
    <t>44s</t>
  </si>
  <si>
    <t>6s</t>
  </si>
  <si>
    <t>1m 39s</t>
  </si>
  <si>
    <t>23s</t>
  </si>
  <si>
    <t>34s</t>
  </si>
  <si>
    <t>17m 15s</t>
  </si>
  <si>
    <t>156,9063Kb</t>
  </si>
  <si>
    <t>30s</t>
  </si>
  <si>
    <t>25s</t>
  </si>
  <si>
    <t>10s</t>
  </si>
  <si>
    <t>2m 28s</t>
  </si>
  <si>
    <t>Tenerife</t>
  </si>
  <si>
    <t>45s</t>
  </si>
  <si>
    <t>149,5537Kb</t>
  </si>
  <si>
    <t>2s</t>
  </si>
  <si>
    <t>160,8135Kb</t>
  </si>
  <si>
    <t>14s</t>
  </si>
  <si>
    <t>38s</t>
  </si>
  <si>
    <t>11m 15s</t>
  </si>
  <si>
    <t>5m 17s</t>
  </si>
  <si>
    <t>27s</t>
  </si>
  <si>
    <t>320,2568Kb</t>
  </si>
  <si>
    <t>281,7998Kb</t>
  </si>
  <si>
    <t>18s</t>
  </si>
  <si>
    <t>15s</t>
  </si>
  <si>
    <t>19s</t>
  </si>
  <si>
    <t>20s</t>
  </si>
  <si>
    <t>180,4961Kb</t>
  </si>
  <si>
    <t>1m 34s</t>
  </si>
  <si>
    <t>6m 41s</t>
  </si>
  <si>
    <t>9m 53s</t>
  </si>
  <si>
    <t>2m 45s</t>
  </si>
  <si>
    <t>249,6123Kb</t>
  </si>
  <si>
    <t>55s</t>
  </si>
  <si>
    <t>4s</t>
  </si>
  <si>
    <t>5s</t>
  </si>
  <si>
    <t>7s</t>
  </si>
  <si>
    <t>1m 25s</t>
  </si>
  <si>
    <t>8m 56s</t>
  </si>
  <si>
    <t>8s</t>
  </si>
  <si>
    <t>341,7949Kb</t>
  </si>
  <si>
    <t>1m 20s</t>
  </si>
  <si>
    <t>39s</t>
  </si>
  <si>
    <t>29s</t>
  </si>
  <si>
    <t>16s</t>
  </si>
  <si>
    <t>459,1943Kb</t>
  </si>
  <si>
    <t>5m 57s</t>
  </si>
  <si>
    <t>667,0459Kb</t>
  </si>
  <si>
    <t>2m 10s</t>
  </si>
  <si>
    <t>21s</t>
  </si>
  <si>
    <t>2m 12s</t>
  </si>
  <si>
    <t>Orange</t>
  </si>
  <si>
    <t>1m 38s</t>
  </si>
  <si>
    <t>9s</t>
  </si>
  <si>
    <t>3m 20s</t>
  </si>
  <si>
    <t>4m 48s</t>
  </si>
  <si>
    <t>127,7334Kb</t>
  </si>
  <si>
    <t>1m 51s</t>
  </si>
  <si>
    <t>202,8945Kb</t>
  </si>
  <si>
    <t>28s</t>
  </si>
  <si>
    <t>222,8945Kb</t>
  </si>
  <si>
    <t>4m 3s</t>
  </si>
  <si>
    <t>48s</t>
  </si>
  <si>
    <t>17s</t>
  </si>
  <si>
    <t>158,7754Kb</t>
  </si>
  <si>
    <t>43s</t>
  </si>
  <si>
    <t>2m 52s</t>
  </si>
  <si>
    <t>1m 15s</t>
  </si>
  <si>
    <t>147,6670Kb</t>
  </si>
  <si>
    <t>24s</t>
  </si>
  <si>
    <t>31s</t>
  </si>
  <si>
    <t>13m 22s</t>
  </si>
  <si>
    <t>1m 4s</t>
  </si>
  <si>
    <t>1m 42s</t>
  </si>
  <si>
    <t>179,9756Kb</t>
  </si>
  <si>
    <t>2m 0s</t>
  </si>
  <si>
    <t>308,8320Kb</t>
  </si>
  <si>
    <t>2m 54s</t>
  </si>
  <si>
    <t>80,3701Kb</t>
  </si>
  <si>
    <t>3m 38s</t>
  </si>
  <si>
    <t>261,9473Kb</t>
  </si>
  <si>
    <t>133,2949Kb</t>
  </si>
  <si>
    <t>52s</t>
  </si>
  <si>
    <t>147,2549Kb</t>
  </si>
  <si>
    <t>3m 2s</t>
  </si>
  <si>
    <t>19m 16s</t>
  </si>
  <si>
    <t>354,0303Kb</t>
  </si>
  <si>
    <t>153,1484Kb</t>
  </si>
  <si>
    <t>30m 8s</t>
  </si>
  <si>
    <t>40s</t>
  </si>
  <si>
    <t>204,5752Kb</t>
  </si>
  <si>
    <t>70,4209Kb</t>
  </si>
  <si>
    <t>2m 4s</t>
  </si>
  <si>
    <t>1m 28s</t>
  </si>
  <si>
    <t>1m 6s</t>
  </si>
  <si>
    <t>1m 26s</t>
  </si>
  <si>
    <t>290,4160Kb</t>
  </si>
  <si>
    <t>42s</t>
  </si>
  <si>
    <t>390,5586Kb</t>
  </si>
  <si>
    <t>40m 44s</t>
  </si>
  <si>
    <t>405,3779Kb</t>
  </si>
  <si>
    <t>25m 48s</t>
  </si>
  <si>
    <t>15m 37s</t>
  </si>
  <si>
    <r>
      <t>619</t>
    </r>
    <r>
      <rPr>
        <sz val="11"/>
        <color rgb="FFFF0000"/>
        <rFont val="Calibri"/>
        <family val="2"/>
        <scheme val="minor"/>
      </rPr>
      <t>XXX</t>
    </r>
    <r>
      <rPr>
        <sz val="1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4</t>
    </r>
  </si>
  <si>
    <t>6166N9150</t>
  </si>
  <si>
    <t>61502Z121</t>
  </si>
  <si>
    <t>66ZZ9N202</t>
  </si>
  <si>
    <t>606J662Z2</t>
  </si>
  <si>
    <t>626NJZ1J5</t>
  </si>
  <si>
    <t>6J65N6J20</t>
  </si>
  <si>
    <t>6JJ91026Z</t>
  </si>
  <si>
    <t>6061N1NJJ</t>
  </si>
  <si>
    <t>659J202J6</t>
  </si>
  <si>
    <t>66J22NN12</t>
  </si>
  <si>
    <t>61J92066J</t>
  </si>
  <si>
    <t>609292HH5</t>
  </si>
  <si>
    <t>6160HZ69H</t>
  </si>
  <si>
    <t>6Z92NJH02</t>
  </si>
  <si>
    <t>61652222H</t>
  </si>
  <si>
    <t>650NNJHHJ</t>
  </si>
  <si>
    <t>60J9HN59J</t>
  </si>
  <si>
    <t>922H1NZ2N</t>
  </si>
  <si>
    <t>922H1N12N</t>
  </si>
  <si>
    <t>6296Z9H96</t>
  </si>
  <si>
    <t>922H69Z25</t>
  </si>
  <si>
    <t>62J52ZHJ1</t>
  </si>
  <si>
    <t>69025NZHH</t>
  </si>
  <si>
    <t>60696NH15</t>
  </si>
  <si>
    <t>922H1NZ6N</t>
  </si>
  <si>
    <t>922H1Z090</t>
  </si>
  <si>
    <t>6HJZ02H9Z</t>
  </si>
  <si>
    <t>696HZ0JJ9</t>
  </si>
  <si>
    <t>922H15N55</t>
  </si>
  <si>
    <t>61J2JZJNH</t>
  </si>
  <si>
    <t>6H01H5H50</t>
  </si>
  <si>
    <t>6H65Z9J02</t>
  </si>
  <si>
    <t>61911Z291</t>
  </si>
  <si>
    <t>Tlf/Datos</t>
  </si>
  <si>
    <t>Campos Programados</t>
  </si>
  <si>
    <t>Valores Importados</t>
  </si>
  <si>
    <t>Año</t>
  </si>
  <si>
    <t>Trimestre</t>
  </si>
  <si>
    <t>Mes</t>
  </si>
  <si>
    <t>DiaMes</t>
  </si>
  <si>
    <t>Quincena</t>
  </si>
  <si>
    <t>SemanadelAño</t>
  </si>
  <si>
    <t>Diadelasemana</t>
  </si>
  <si>
    <t>Franja Horaria2</t>
  </si>
  <si>
    <t>Control y analisis de las llamadas del consumo de tlf movil correspondiente al:</t>
  </si>
  <si>
    <t>Tlfnos</t>
  </si>
  <si>
    <t>Comentario</t>
  </si>
  <si>
    <t>Tipos de llamadas</t>
  </si>
  <si>
    <t>(Todas)</t>
  </si>
  <si>
    <t>Etiquetas de fila</t>
  </si>
  <si>
    <t>Total general</t>
  </si>
  <si>
    <t>Nº de llamadas</t>
  </si>
  <si>
    <t>Importe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</si>
</sst>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FFFF00"/>
      <name val="Arial"/>
      <family val="2"/>
    </font>
    <font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16" fontId="0" fillId="0" borderId="0" xfId="0" applyNumberFormat="1"/>
    <xf numFmtId="21" fontId="0" fillId="0" borderId="0" xfId="0" applyNumberFormat="1"/>
    <xf numFmtId="11" fontId="0" fillId="0" borderId="0" xfId="0" applyNumberFormat="1"/>
    <xf numFmtId="0" fontId="19" fillId="33" borderId="0" xfId="0" applyFont="1" applyFill="1" applyAlignment="1">
      <alignment horizontal="center"/>
    </xf>
    <xf numFmtId="0" fontId="0" fillId="0" borderId="0" xfId="0" applyNumberFormat="1"/>
    <xf numFmtId="0" fontId="0" fillId="0" borderId="0" xfId="0" applyAlignment="1">
      <alignment horizontal="left" vertical="center"/>
    </xf>
    <xf numFmtId="0" fontId="20" fillId="0" borderId="0" xfId="0" applyFont="1"/>
    <xf numFmtId="14" fontId="20" fillId="0" borderId="0" xfId="0" applyNumberFormat="1" applyFont="1"/>
    <xf numFmtId="21" fontId="20" fillId="0" borderId="0" xfId="0" applyNumberFormat="1" applyFont="1"/>
    <xf numFmtId="0" fontId="20" fillId="0" borderId="0" xfId="0" applyNumberFormat="1" applyFont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2" fontId="20" fillId="0" borderId="0" xfId="0" applyNumberFormat="1" applyFont="1"/>
    <xf numFmtId="164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numFmt numFmtId="26" formatCode="h:mm:ss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d/mm/yyyy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[Control y Analisis de LLamadas de Moviles.xlsx]Informes!Tabla dinámica1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Informes!$C$9</c:f>
              <c:strCache>
                <c:ptCount val="1"/>
                <c:pt idx="0">
                  <c:v>Nº de llamadas</c:v>
                </c:pt>
              </c:strCache>
            </c:strRef>
          </c:tx>
          <c:invertIfNegative val="0"/>
          <c:cat>
            <c:strRef>
              <c:f>Informes!$B$10:$B$15</c:f>
              <c:strCache>
                <c:ptCount val="5"/>
                <c:pt idx="0">
                  <c:v>BlackBerry</c:v>
                </c:pt>
                <c:pt idx="1">
                  <c:v>Movistar</c:v>
                </c:pt>
                <c:pt idx="2">
                  <c:v>Orange</c:v>
                </c:pt>
                <c:pt idx="3">
                  <c:v>Tenerife</c:v>
                </c:pt>
                <c:pt idx="4">
                  <c:v>Vodafone</c:v>
                </c:pt>
              </c:strCache>
            </c:strRef>
          </c:cat>
          <c:val>
            <c:numRef>
              <c:f>Informes!$C$10:$C$15</c:f>
              <c:numCache>
                <c:formatCode>General</c:formatCode>
                <c:ptCount val="5"/>
                <c:pt idx="0">
                  <c:v>31</c:v>
                </c:pt>
                <c:pt idx="1">
                  <c:v>168</c:v>
                </c:pt>
                <c:pt idx="2">
                  <c:v>2</c:v>
                </c:pt>
                <c:pt idx="3">
                  <c:v>9</c:v>
                </c:pt>
                <c:pt idx="4">
                  <c:v>17</c:v>
                </c:pt>
              </c:numCache>
            </c:numRef>
          </c:val>
        </c:ser>
        <c:ser>
          <c:idx val="1"/>
          <c:order val="1"/>
          <c:tx>
            <c:strRef>
              <c:f>Informes!$D$9</c:f>
              <c:strCache>
                <c:ptCount val="1"/>
                <c:pt idx="0">
                  <c:v>Importe</c:v>
                </c:pt>
              </c:strCache>
            </c:strRef>
          </c:tx>
          <c:invertIfNegative val="0"/>
          <c:cat>
            <c:strRef>
              <c:f>Informes!$B$10:$B$15</c:f>
              <c:strCache>
                <c:ptCount val="5"/>
                <c:pt idx="0">
                  <c:v>BlackBerry</c:v>
                </c:pt>
                <c:pt idx="1">
                  <c:v>Movistar</c:v>
                </c:pt>
                <c:pt idx="2">
                  <c:v>Orange</c:v>
                </c:pt>
                <c:pt idx="3">
                  <c:v>Tenerife</c:v>
                </c:pt>
                <c:pt idx="4">
                  <c:v>Vodafone</c:v>
                </c:pt>
              </c:strCache>
            </c:strRef>
          </c:cat>
          <c:val>
            <c:numRef>
              <c:f>Informes!$D$10:$D$15</c:f>
              <c:numCache>
                <c:formatCode>#,##0.00\ "€"</c:formatCode>
                <c:ptCount val="5"/>
                <c:pt idx="0">
                  <c:v>7.3816999999999986</c:v>
                </c:pt>
                <c:pt idx="1">
                  <c:v>35.111399999999989</c:v>
                </c:pt>
                <c:pt idx="2">
                  <c:v>0</c:v>
                </c:pt>
                <c:pt idx="3">
                  <c:v>0.56099999999999994</c:v>
                </c:pt>
                <c:pt idx="4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90048"/>
        <c:axId val="42691584"/>
      </c:barChart>
      <c:catAx>
        <c:axId val="42690048"/>
        <c:scaling>
          <c:orientation val="minMax"/>
        </c:scaling>
        <c:delete val="0"/>
        <c:axPos val="b"/>
        <c:majorTickMark val="out"/>
        <c:minorTickMark val="none"/>
        <c:tickLblPos val="nextTo"/>
        <c:crossAx val="42691584"/>
        <c:crosses val="autoZero"/>
        <c:auto val="1"/>
        <c:lblAlgn val="ctr"/>
        <c:lblOffset val="100"/>
        <c:noMultiLvlLbl val="0"/>
      </c:catAx>
      <c:valAx>
        <c:axId val="42691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6900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0</xdr:row>
      <xdr:rowOff>138112</xdr:rowOff>
    </xdr:from>
    <xdr:to>
      <xdr:col>10</xdr:col>
      <xdr:colOff>295275</xdr:colOff>
      <xdr:row>15</xdr:row>
      <xdr:rowOff>23812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ggomez" refreshedDate="40436.754756018519" createdVersion="4" refreshedVersion="4" minRefreshableVersion="3" recordCount="227">
  <cacheSource type="worksheet">
    <worksheetSource name="Tabla1"/>
  </cacheSource>
  <cacheFields count="17">
    <cacheField name="Tlf/Datos" numFmtId="0">
      <sharedItems count="34">
        <s v="GPRS"/>
        <s v="6166N9150"/>
        <s v="609292HH5"/>
        <s v="6160HZ69H"/>
        <s v="61502Z121"/>
        <s v="6Z92NJH02"/>
        <s v="61652222H"/>
        <s v="606J662Z2"/>
        <s v="61911Z291"/>
        <s v="66ZZ9N202"/>
        <s v="650NNJHHJ"/>
        <s v="626NJZ1J5"/>
        <s v="60J9HN59J"/>
        <s v="922H1NZ2N"/>
        <s v="922H1N12N"/>
        <s v="6296Z9H96"/>
        <s v="922H69Z25"/>
        <s v="6J65N6J20"/>
        <s v="62J52ZHJ1"/>
        <s v="69025NZHH"/>
        <s v="60696NH15"/>
        <s v="6JJ91026Z"/>
        <s v="6061N1NJJ"/>
        <s v="659J202J6"/>
        <s v="922H1NZ6N"/>
        <s v="922H1Z090"/>
        <s v="66J22NN12"/>
        <s v="6HJZ02H9Z"/>
        <s v="696HZ0JJ9"/>
        <s v="922H15N55"/>
        <s v="61J2JZJNH"/>
        <s v="6H01H5H50"/>
        <s v="61J92066J"/>
        <s v="6H65Z9J02"/>
      </sharedItems>
    </cacheField>
    <cacheField name="Tipo de llamada" numFmtId="0">
      <sharedItems/>
    </cacheField>
    <cacheField name="Operador" numFmtId="0">
      <sharedItems count="2">
        <s v="-"/>
        <s v="TME/ESP"/>
      </sharedItems>
    </cacheField>
    <cacheField name="Destino" numFmtId="0">
      <sharedItems count="5">
        <s v="BlackBerry"/>
        <s v="Movistar"/>
        <s v="Vodafone"/>
        <s v="Tenerife"/>
        <s v="Orange"/>
      </sharedItems>
    </cacheField>
    <cacheField name="Fecha" numFmtId="14">
      <sharedItems containsSemiMixedTypes="0" containsNonDate="0" containsDate="1" containsString="0" minDate="2010-07-18T00:00:00" maxDate="2010-08-18T00:00:00"/>
    </cacheField>
    <cacheField name="Hora de Inicio" numFmtId="21">
      <sharedItems containsSemiMixedTypes="0" containsNonDate="0" containsDate="1" containsString="0" minDate="1899-12-30T00:05:45" maxDate="1899-12-30T23:55:29"/>
    </cacheField>
    <cacheField name="Franja Horaria" numFmtId="0">
      <sharedItems/>
    </cacheField>
    <cacheField name="Duración / Volumen" numFmtId="0">
      <sharedItems/>
    </cacheField>
    <cacheField name="Euros" numFmtId="0">
      <sharedItems containsSemiMixedTypes="0" containsString="0" containsNumber="1" minValue="0" maxValue="5.6726999999999999"/>
    </cacheField>
    <cacheField name="Año" numFmtId="0">
      <sharedItems containsSemiMixedTypes="0" containsString="0" containsNumber="1" containsInteger="1" minValue="2010" maxValue="2010" count="1">
        <n v="2010"/>
      </sharedItems>
    </cacheField>
    <cacheField name="Trimestre" numFmtId="0">
      <sharedItems containsSemiMixedTypes="0" containsString="0" containsNumber="1" containsInteger="1" minValue="3" maxValue="3" count="1">
        <n v="3"/>
      </sharedItems>
    </cacheField>
    <cacheField name="Mes" numFmtId="0">
      <sharedItems containsSemiMixedTypes="0" containsString="0" containsNumber="1" containsInteger="1" minValue="7" maxValue="8" count="2">
        <n v="7"/>
        <n v="8"/>
      </sharedItems>
    </cacheField>
    <cacheField name="DiaMes" numFmtId="0">
      <sharedItems containsSemiMixedTypes="0" containsString="0" containsNumber="1" containsInteger="1" minValue="1" maxValue="31" count="31"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</sharedItems>
    </cacheField>
    <cacheField name="Quincena" numFmtId="0">
      <sharedItems count="2">
        <s v="2º Quincena"/>
        <s v="1º Quincena"/>
      </sharedItems>
    </cacheField>
    <cacheField name="SemanadelAño" numFmtId="0">
      <sharedItems containsSemiMixedTypes="0" containsString="0" containsNumber="1" containsInteger="1" minValue="30" maxValue="34" count="5">
        <n v="30"/>
        <n v="31"/>
        <n v="32"/>
        <n v="33"/>
        <n v="34"/>
      </sharedItems>
    </cacheField>
    <cacheField name="Diadelasemana" numFmtId="0">
      <sharedItems count="7">
        <s v="Domingo"/>
        <s v="Lunes"/>
        <s v="Martes"/>
        <s v="Míercoles"/>
        <s v="Jueves"/>
        <s v="Viernes"/>
        <s v="Sábado"/>
      </sharedItems>
    </cacheField>
    <cacheField name="Franja Horaria2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7">
  <r>
    <x v="0"/>
    <s v="-"/>
    <x v="0"/>
    <x v="0"/>
    <d v="2010-07-18T00:00:00"/>
    <d v="1899-12-30T00:48:08"/>
    <s v="Horario Normal"/>
    <s v="268,1699Kb"/>
    <n v="0.26190000000000002"/>
    <x v="0"/>
    <x v="0"/>
    <x v="0"/>
    <x v="0"/>
    <x v="0"/>
    <x v="0"/>
    <x v="0"/>
    <m/>
  </r>
  <r>
    <x v="1"/>
    <s v="N"/>
    <x v="1"/>
    <x v="1"/>
    <d v="2010-07-18T00:00:00"/>
    <d v="1899-12-30T13:21:06"/>
    <s v="Horario Normal"/>
    <s v="13s"/>
    <n v="0"/>
    <x v="0"/>
    <x v="0"/>
    <x v="0"/>
    <x v="0"/>
    <x v="0"/>
    <x v="0"/>
    <x v="0"/>
    <m/>
  </r>
  <r>
    <x v="1"/>
    <s v="N"/>
    <x v="1"/>
    <x v="1"/>
    <d v="2010-07-18T00:00:00"/>
    <d v="1899-12-30T13:59:34"/>
    <s v="Horario Normal"/>
    <s v="26s"/>
    <n v="0"/>
    <x v="0"/>
    <x v="0"/>
    <x v="0"/>
    <x v="0"/>
    <x v="0"/>
    <x v="0"/>
    <x v="0"/>
    <m/>
  </r>
  <r>
    <x v="0"/>
    <s v="-"/>
    <x v="0"/>
    <x v="0"/>
    <d v="2010-07-19T00:00:00"/>
    <d v="1899-12-30T01:07:23"/>
    <s v="Horario Normal"/>
    <s v="216,8262Kb"/>
    <n v="0.2117"/>
    <x v="0"/>
    <x v="0"/>
    <x v="0"/>
    <x v="1"/>
    <x v="0"/>
    <x v="0"/>
    <x v="1"/>
    <m/>
  </r>
  <r>
    <x v="2"/>
    <s v="N"/>
    <x v="1"/>
    <x v="1"/>
    <d v="2010-07-19T00:00:00"/>
    <d v="1899-12-30T10:02:53"/>
    <s v="Horario Normal"/>
    <s v="11s"/>
    <n v="0"/>
    <x v="0"/>
    <x v="0"/>
    <x v="0"/>
    <x v="1"/>
    <x v="0"/>
    <x v="0"/>
    <x v="1"/>
    <m/>
  </r>
  <r>
    <x v="3"/>
    <s v="N"/>
    <x v="1"/>
    <x v="1"/>
    <d v="2010-07-19T00:00:00"/>
    <d v="1899-12-30T15:16:43"/>
    <s v="Horario Normal"/>
    <s v="3s"/>
    <n v="0"/>
    <x v="0"/>
    <x v="0"/>
    <x v="0"/>
    <x v="1"/>
    <x v="0"/>
    <x v="0"/>
    <x v="1"/>
    <m/>
  </r>
  <r>
    <x v="4"/>
    <s v="N"/>
    <x v="1"/>
    <x v="2"/>
    <d v="2010-07-19T00:00:00"/>
    <d v="1899-12-30T15:43:45"/>
    <s v="Horario Normal"/>
    <s v="50s"/>
    <n v="0"/>
    <x v="0"/>
    <x v="0"/>
    <x v="0"/>
    <x v="1"/>
    <x v="0"/>
    <x v="0"/>
    <x v="1"/>
    <m/>
  </r>
  <r>
    <x v="5"/>
    <s v="Mo"/>
    <x v="0"/>
    <x v="1"/>
    <d v="2010-07-19T00:00:00"/>
    <d v="1899-12-30T16:41:27"/>
    <s v="Horario Normal"/>
    <s v="-"/>
    <n v="0.15"/>
    <x v="0"/>
    <x v="0"/>
    <x v="0"/>
    <x v="1"/>
    <x v="0"/>
    <x v="0"/>
    <x v="1"/>
    <m/>
  </r>
  <r>
    <x v="5"/>
    <s v="Mo"/>
    <x v="0"/>
    <x v="1"/>
    <d v="2010-07-19T00:00:00"/>
    <d v="1899-12-30T16:46:02"/>
    <s v="Horario Normal"/>
    <s v="-"/>
    <n v="0.15"/>
    <x v="0"/>
    <x v="0"/>
    <x v="0"/>
    <x v="1"/>
    <x v="0"/>
    <x v="0"/>
    <x v="1"/>
    <m/>
  </r>
  <r>
    <x v="6"/>
    <s v="N"/>
    <x v="1"/>
    <x v="1"/>
    <d v="2010-07-19T00:00:00"/>
    <d v="1899-12-30T17:13:02"/>
    <s v="Horario Normal"/>
    <s v="33s"/>
    <n v="0"/>
    <x v="0"/>
    <x v="0"/>
    <x v="0"/>
    <x v="1"/>
    <x v="0"/>
    <x v="0"/>
    <x v="1"/>
    <m/>
  </r>
  <r>
    <x v="6"/>
    <s v="N"/>
    <x v="1"/>
    <x v="1"/>
    <d v="2010-07-19T00:00:00"/>
    <d v="1899-12-30T17:28:37"/>
    <s v="Horario Normal"/>
    <s v="47s"/>
    <n v="0"/>
    <x v="0"/>
    <x v="0"/>
    <x v="0"/>
    <x v="1"/>
    <x v="0"/>
    <x v="0"/>
    <x v="1"/>
    <m/>
  </r>
  <r>
    <x v="7"/>
    <s v="N"/>
    <x v="1"/>
    <x v="1"/>
    <d v="2010-07-19T00:00:00"/>
    <d v="1899-12-30T17:29:43"/>
    <s v="Horario Normal"/>
    <s v="50s"/>
    <n v="0"/>
    <x v="0"/>
    <x v="0"/>
    <x v="0"/>
    <x v="1"/>
    <x v="0"/>
    <x v="0"/>
    <x v="1"/>
    <m/>
  </r>
  <r>
    <x v="7"/>
    <s v="N"/>
    <x v="1"/>
    <x v="1"/>
    <d v="2010-07-19T00:00:00"/>
    <d v="1899-12-30T19:11:49"/>
    <s v="Horario Normal"/>
    <s v="12s"/>
    <n v="0"/>
    <x v="0"/>
    <x v="0"/>
    <x v="0"/>
    <x v="1"/>
    <x v="0"/>
    <x v="0"/>
    <x v="1"/>
    <m/>
  </r>
  <r>
    <x v="8"/>
    <s v="Mo"/>
    <x v="0"/>
    <x v="1"/>
    <d v="2010-07-19T00:00:00"/>
    <d v="1899-12-30T22:30:34"/>
    <s v="Horario Normal"/>
    <s v="-"/>
    <n v="0.15"/>
    <x v="0"/>
    <x v="0"/>
    <x v="0"/>
    <x v="1"/>
    <x v="0"/>
    <x v="0"/>
    <x v="1"/>
    <m/>
  </r>
  <r>
    <x v="0"/>
    <s v="-"/>
    <x v="0"/>
    <x v="0"/>
    <d v="2010-07-20T00:00:00"/>
    <d v="1899-12-30T00:35:21"/>
    <s v="Horario Normal"/>
    <s v="266,0918Kb"/>
    <n v="0.25990000000000002"/>
    <x v="0"/>
    <x v="0"/>
    <x v="0"/>
    <x v="2"/>
    <x v="0"/>
    <x v="0"/>
    <x v="2"/>
    <m/>
  </r>
  <r>
    <x v="7"/>
    <s v="N"/>
    <x v="1"/>
    <x v="1"/>
    <d v="2010-07-20T00:00:00"/>
    <d v="1899-12-30T10:15:00"/>
    <s v="Horario Normal"/>
    <s v="44s"/>
    <n v="0"/>
    <x v="0"/>
    <x v="0"/>
    <x v="0"/>
    <x v="2"/>
    <x v="0"/>
    <x v="0"/>
    <x v="2"/>
    <m/>
  </r>
  <r>
    <x v="9"/>
    <s v="N"/>
    <x v="1"/>
    <x v="2"/>
    <d v="2010-07-20T00:00:00"/>
    <d v="1899-12-30T10:50:43"/>
    <s v="Horario Normal"/>
    <s v="6s"/>
    <n v="0"/>
    <x v="0"/>
    <x v="0"/>
    <x v="0"/>
    <x v="2"/>
    <x v="0"/>
    <x v="0"/>
    <x v="2"/>
    <m/>
  </r>
  <r>
    <x v="10"/>
    <s v="N"/>
    <x v="1"/>
    <x v="1"/>
    <d v="2010-07-20T00:00:00"/>
    <d v="1899-12-30T11:44:40"/>
    <s v="Horario Normal"/>
    <s v="1m 39s"/>
    <n v="0"/>
    <x v="0"/>
    <x v="0"/>
    <x v="0"/>
    <x v="2"/>
    <x v="0"/>
    <x v="0"/>
    <x v="2"/>
    <m/>
  </r>
  <r>
    <x v="11"/>
    <s v="N"/>
    <x v="1"/>
    <x v="1"/>
    <d v="2010-07-20T00:00:00"/>
    <d v="1899-12-30T11:46:40"/>
    <s v="Horario Normal"/>
    <s v="23s"/>
    <n v="0"/>
    <x v="0"/>
    <x v="0"/>
    <x v="0"/>
    <x v="2"/>
    <x v="0"/>
    <x v="0"/>
    <x v="2"/>
    <m/>
  </r>
  <r>
    <x v="10"/>
    <s v="N"/>
    <x v="1"/>
    <x v="1"/>
    <d v="2010-07-20T00:00:00"/>
    <d v="1899-12-30T16:15:49"/>
    <s v="Horario Normal"/>
    <s v="34s"/>
    <n v="0"/>
    <x v="0"/>
    <x v="0"/>
    <x v="0"/>
    <x v="2"/>
    <x v="0"/>
    <x v="0"/>
    <x v="2"/>
    <m/>
  </r>
  <r>
    <x v="8"/>
    <s v="N"/>
    <x v="1"/>
    <x v="1"/>
    <d v="2010-07-20T00:00:00"/>
    <d v="1899-12-30T16:53:41"/>
    <s v="Horario Normal"/>
    <s v="17m 15s"/>
    <n v="2.0158999999999998"/>
    <x v="0"/>
    <x v="0"/>
    <x v="0"/>
    <x v="2"/>
    <x v="0"/>
    <x v="0"/>
    <x v="2"/>
    <m/>
  </r>
  <r>
    <x v="8"/>
    <s v="Mo"/>
    <x v="0"/>
    <x v="1"/>
    <d v="2010-07-20T00:00:00"/>
    <d v="1899-12-30T17:32:22"/>
    <s v="Horario Normal"/>
    <s v="-"/>
    <n v="0.15"/>
    <x v="0"/>
    <x v="0"/>
    <x v="0"/>
    <x v="2"/>
    <x v="0"/>
    <x v="0"/>
    <x v="2"/>
    <m/>
  </r>
  <r>
    <x v="8"/>
    <s v="Mo"/>
    <x v="0"/>
    <x v="1"/>
    <d v="2010-07-20T00:00:00"/>
    <d v="1899-12-30T17:34:09"/>
    <s v="Horario Normal"/>
    <s v="-"/>
    <n v="0.15"/>
    <x v="0"/>
    <x v="0"/>
    <x v="0"/>
    <x v="2"/>
    <x v="0"/>
    <x v="0"/>
    <x v="2"/>
    <m/>
  </r>
  <r>
    <x v="8"/>
    <s v="Mo"/>
    <x v="0"/>
    <x v="1"/>
    <d v="2010-07-20T00:00:00"/>
    <d v="1899-12-30T17:46:58"/>
    <s v="Horario Normal"/>
    <s v="-"/>
    <n v="0.15"/>
    <x v="0"/>
    <x v="0"/>
    <x v="0"/>
    <x v="2"/>
    <x v="0"/>
    <x v="0"/>
    <x v="2"/>
    <m/>
  </r>
  <r>
    <x v="8"/>
    <s v="Mo"/>
    <x v="0"/>
    <x v="1"/>
    <d v="2010-07-20T00:00:00"/>
    <d v="1899-12-30T18:14:19"/>
    <s v="Horario Normal"/>
    <s v="-"/>
    <n v="0.15"/>
    <x v="0"/>
    <x v="0"/>
    <x v="0"/>
    <x v="2"/>
    <x v="0"/>
    <x v="0"/>
    <x v="2"/>
    <m/>
  </r>
  <r>
    <x v="0"/>
    <s v="-"/>
    <x v="0"/>
    <x v="0"/>
    <d v="2010-07-21T00:00:00"/>
    <d v="1899-12-30T00:59:30"/>
    <s v="Horario Normal"/>
    <s v="156,9063Kb"/>
    <n v="0.1532"/>
    <x v="0"/>
    <x v="0"/>
    <x v="0"/>
    <x v="3"/>
    <x v="0"/>
    <x v="0"/>
    <x v="3"/>
    <m/>
  </r>
  <r>
    <x v="4"/>
    <s v="N"/>
    <x v="1"/>
    <x v="2"/>
    <d v="2010-07-21T00:00:00"/>
    <d v="1899-12-30T09:48:09"/>
    <s v="Horario Normal"/>
    <s v="30s"/>
    <n v="0"/>
    <x v="0"/>
    <x v="0"/>
    <x v="0"/>
    <x v="3"/>
    <x v="0"/>
    <x v="0"/>
    <x v="3"/>
    <m/>
  </r>
  <r>
    <x v="12"/>
    <s v="N"/>
    <x v="1"/>
    <x v="2"/>
    <d v="2010-07-21T00:00:00"/>
    <d v="1899-12-30T13:50:05"/>
    <s v="Horario Normal"/>
    <s v="25s"/>
    <n v="0"/>
    <x v="0"/>
    <x v="0"/>
    <x v="0"/>
    <x v="3"/>
    <x v="0"/>
    <x v="0"/>
    <x v="3"/>
    <m/>
  </r>
  <r>
    <x v="12"/>
    <s v="N"/>
    <x v="1"/>
    <x v="2"/>
    <d v="2010-07-21T00:00:00"/>
    <d v="1899-12-30T13:52:03"/>
    <s v="Horario Normal"/>
    <s v="10s"/>
    <n v="0"/>
    <x v="0"/>
    <x v="0"/>
    <x v="0"/>
    <x v="3"/>
    <x v="0"/>
    <x v="0"/>
    <x v="3"/>
    <m/>
  </r>
  <r>
    <x v="7"/>
    <s v="N"/>
    <x v="1"/>
    <x v="1"/>
    <d v="2010-07-21T00:00:00"/>
    <d v="1899-12-30T17:38:01"/>
    <s v="Horario Normal"/>
    <s v="2m 28s"/>
    <n v="0"/>
    <x v="0"/>
    <x v="0"/>
    <x v="0"/>
    <x v="3"/>
    <x v="0"/>
    <x v="0"/>
    <x v="3"/>
    <m/>
  </r>
  <r>
    <x v="8"/>
    <s v="Mo"/>
    <x v="0"/>
    <x v="1"/>
    <d v="2010-07-21T00:00:00"/>
    <d v="1899-12-30T20:00:40"/>
    <s v="Horario Normal"/>
    <s v="-"/>
    <n v="0.15"/>
    <x v="0"/>
    <x v="0"/>
    <x v="0"/>
    <x v="3"/>
    <x v="0"/>
    <x v="0"/>
    <x v="3"/>
    <m/>
  </r>
  <r>
    <x v="8"/>
    <s v="Mo"/>
    <x v="0"/>
    <x v="1"/>
    <d v="2010-07-21T00:00:00"/>
    <d v="1899-12-30T20:04:57"/>
    <s v="Horario Normal"/>
    <s v="-"/>
    <n v="0.15"/>
    <x v="0"/>
    <x v="0"/>
    <x v="0"/>
    <x v="3"/>
    <x v="0"/>
    <x v="0"/>
    <x v="3"/>
    <m/>
  </r>
  <r>
    <x v="13"/>
    <s v="N"/>
    <x v="1"/>
    <x v="3"/>
    <d v="2010-07-21T00:00:00"/>
    <d v="1899-12-30T21:26:06"/>
    <s v="Horario Normal"/>
    <s v="45s"/>
    <n v="0"/>
    <x v="0"/>
    <x v="0"/>
    <x v="0"/>
    <x v="3"/>
    <x v="0"/>
    <x v="0"/>
    <x v="3"/>
    <m/>
  </r>
  <r>
    <x v="0"/>
    <s v="-"/>
    <x v="0"/>
    <x v="0"/>
    <d v="2010-07-22T00:00:00"/>
    <d v="1899-12-30T00:39:54"/>
    <s v="Horario Normal"/>
    <s v="149,5537Kb"/>
    <n v="0.14599999999999999"/>
    <x v="0"/>
    <x v="0"/>
    <x v="0"/>
    <x v="4"/>
    <x v="0"/>
    <x v="0"/>
    <x v="4"/>
    <m/>
  </r>
  <r>
    <x v="14"/>
    <s v="N"/>
    <x v="1"/>
    <x v="1"/>
    <d v="2010-07-22T00:00:00"/>
    <d v="1899-12-30T14:49:53"/>
    <s v="Horario Normal"/>
    <s v="2s"/>
    <n v="0"/>
    <x v="0"/>
    <x v="0"/>
    <x v="0"/>
    <x v="4"/>
    <x v="0"/>
    <x v="0"/>
    <x v="4"/>
    <m/>
  </r>
  <r>
    <x v="0"/>
    <s v="-"/>
    <x v="0"/>
    <x v="0"/>
    <d v="2010-07-23T00:00:00"/>
    <d v="1899-12-30T00:16:18"/>
    <s v="Horario Normal"/>
    <s v="160,8135Kb"/>
    <n v="0.157"/>
    <x v="0"/>
    <x v="0"/>
    <x v="0"/>
    <x v="5"/>
    <x v="0"/>
    <x v="0"/>
    <x v="5"/>
    <m/>
  </r>
  <r>
    <x v="7"/>
    <s v="N"/>
    <x v="1"/>
    <x v="1"/>
    <d v="2010-07-23T00:00:00"/>
    <d v="1899-12-30T10:12:03"/>
    <s v="Horario Normal"/>
    <s v="14s"/>
    <n v="0"/>
    <x v="0"/>
    <x v="0"/>
    <x v="0"/>
    <x v="5"/>
    <x v="0"/>
    <x v="0"/>
    <x v="5"/>
    <m/>
  </r>
  <r>
    <x v="3"/>
    <s v="N"/>
    <x v="1"/>
    <x v="1"/>
    <d v="2010-07-23T00:00:00"/>
    <d v="1899-12-30T13:09:11"/>
    <s v="Horario Normal"/>
    <s v="38s"/>
    <n v="0"/>
    <x v="0"/>
    <x v="0"/>
    <x v="0"/>
    <x v="5"/>
    <x v="0"/>
    <x v="0"/>
    <x v="5"/>
    <m/>
  </r>
  <r>
    <x v="5"/>
    <s v="Mo"/>
    <x v="0"/>
    <x v="1"/>
    <d v="2010-07-23T00:00:00"/>
    <d v="1899-12-30T17:18:12"/>
    <s v="Horario Normal"/>
    <s v="-"/>
    <n v="0.15"/>
    <x v="0"/>
    <x v="0"/>
    <x v="0"/>
    <x v="5"/>
    <x v="0"/>
    <x v="0"/>
    <x v="5"/>
    <m/>
  </r>
  <r>
    <x v="8"/>
    <s v="N"/>
    <x v="1"/>
    <x v="1"/>
    <d v="2010-07-23T00:00:00"/>
    <d v="1899-12-30T17:36:40"/>
    <s v="Horario Normal"/>
    <s v="11m 15s"/>
    <n v="0.40920000000000001"/>
    <x v="0"/>
    <x v="0"/>
    <x v="0"/>
    <x v="5"/>
    <x v="0"/>
    <x v="0"/>
    <x v="5"/>
    <m/>
  </r>
  <r>
    <x v="8"/>
    <s v="N"/>
    <x v="1"/>
    <x v="1"/>
    <d v="2010-07-23T00:00:00"/>
    <d v="1899-12-30T17:49:38"/>
    <s v="Horario Normal"/>
    <s v="5m 17s"/>
    <n v="1.101"/>
    <x v="0"/>
    <x v="0"/>
    <x v="0"/>
    <x v="5"/>
    <x v="0"/>
    <x v="0"/>
    <x v="5"/>
    <m/>
  </r>
  <r>
    <x v="8"/>
    <s v="Mo"/>
    <x v="0"/>
    <x v="1"/>
    <d v="2010-07-23T00:00:00"/>
    <d v="1899-12-30T19:30:47"/>
    <s v="Horario Normal"/>
    <s v="-"/>
    <n v="0.15"/>
    <x v="0"/>
    <x v="0"/>
    <x v="0"/>
    <x v="5"/>
    <x v="0"/>
    <x v="0"/>
    <x v="5"/>
    <m/>
  </r>
  <r>
    <x v="3"/>
    <s v="N"/>
    <x v="1"/>
    <x v="1"/>
    <d v="2010-07-23T00:00:00"/>
    <d v="1899-12-30T20:59:08"/>
    <s v="Horario Normal"/>
    <s v="27s"/>
    <n v="0.23100000000000001"/>
    <x v="0"/>
    <x v="0"/>
    <x v="0"/>
    <x v="5"/>
    <x v="0"/>
    <x v="0"/>
    <x v="5"/>
    <m/>
  </r>
  <r>
    <x v="0"/>
    <s v="-"/>
    <x v="0"/>
    <x v="0"/>
    <d v="2010-07-24T00:00:00"/>
    <d v="1899-12-30T00:18:22"/>
    <s v="Horario Normal"/>
    <s v="320,2568Kb"/>
    <n v="0.31280000000000002"/>
    <x v="0"/>
    <x v="0"/>
    <x v="0"/>
    <x v="6"/>
    <x v="0"/>
    <x v="0"/>
    <x v="6"/>
    <m/>
  </r>
  <r>
    <x v="0"/>
    <s v="-"/>
    <x v="0"/>
    <x v="0"/>
    <d v="2010-07-25T00:00:00"/>
    <d v="1899-12-30T00:29:44"/>
    <s v="Horario Normal"/>
    <s v="281,7998Kb"/>
    <n v="0.2752"/>
    <x v="0"/>
    <x v="0"/>
    <x v="0"/>
    <x v="7"/>
    <x v="0"/>
    <x v="1"/>
    <x v="0"/>
    <m/>
  </r>
  <r>
    <x v="7"/>
    <s v="N"/>
    <x v="1"/>
    <x v="1"/>
    <d v="2010-07-25T00:00:00"/>
    <d v="1899-12-30T09:58:45"/>
    <s v="Horario Normal"/>
    <s v="18s"/>
    <n v="0"/>
    <x v="0"/>
    <x v="0"/>
    <x v="0"/>
    <x v="7"/>
    <x v="0"/>
    <x v="1"/>
    <x v="0"/>
    <m/>
  </r>
  <r>
    <x v="7"/>
    <s v="N"/>
    <x v="1"/>
    <x v="1"/>
    <d v="2010-07-25T00:00:00"/>
    <d v="1899-12-30T10:01:31"/>
    <s v="Horario Normal"/>
    <s v="15s"/>
    <n v="0"/>
    <x v="0"/>
    <x v="0"/>
    <x v="0"/>
    <x v="7"/>
    <x v="0"/>
    <x v="1"/>
    <x v="0"/>
    <m/>
  </r>
  <r>
    <x v="6"/>
    <s v="N"/>
    <x v="1"/>
    <x v="1"/>
    <d v="2010-07-25T00:00:00"/>
    <d v="1899-12-30T11:44:51"/>
    <s v="Horario Normal"/>
    <s v="34s"/>
    <n v="0"/>
    <x v="0"/>
    <x v="0"/>
    <x v="0"/>
    <x v="7"/>
    <x v="0"/>
    <x v="1"/>
    <x v="0"/>
    <m/>
  </r>
  <r>
    <x v="8"/>
    <s v="Mo"/>
    <x v="0"/>
    <x v="1"/>
    <d v="2010-07-25T00:00:00"/>
    <d v="1899-12-30T12:38:03"/>
    <s v="Horario Normal"/>
    <s v="-"/>
    <n v="0.15"/>
    <x v="0"/>
    <x v="0"/>
    <x v="0"/>
    <x v="7"/>
    <x v="0"/>
    <x v="1"/>
    <x v="0"/>
    <m/>
  </r>
  <r>
    <x v="1"/>
    <s v="N"/>
    <x v="1"/>
    <x v="1"/>
    <d v="2010-07-25T00:00:00"/>
    <d v="1899-12-30T13:17:09"/>
    <s v="Horario Normal"/>
    <s v="19s"/>
    <n v="0"/>
    <x v="0"/>
    <x v="0"/>
    <x v="0"/>
    <x v="7"/>
    <x v="0"/>
    <x v="1"/>
    <x v="0"/>
    <m/>
  </r>
  <r>
    <x v="6"/>
    <s v="N"/>
    <x v="1"/>
    <x v="1"/>
    <d v="2010-07-25T00:00:00"/>
    <d v="1899-12-30T17:50:37"/>
    <s v="Horario Normal"/>
    <s v="33s"/>
    <n v="0"/>
    <x v="0"/>
    <x v="0"/>
    <x v="0"/>
    <x v="7"/>
    <x v="0"/>
    <x v="1"/>
    <x v="0"/>
    <m/>
  </r>
  <r>
    <x v="15"/>
    <s v="N"/>
    <x v="1"/>
    <x v="1"/>
    <d v="2010-07-25T00:00:00"/>
    <d v="1899-12-30T17:51:40"/>
    <s v="Horario Normal"/>
    <s v="20s"/>
    <n v="0"/>
    <x v="0"/>
    <x v="0"/>
    <x v="0"/>
    <x v="7"/>
    <x v="0"/>
    <x v="1"/>
    <x v="0"/>
    <m/>
  </r>
  <r>
    <x v="15"/>
    <s v="N"/>
    <x v="1"/>
    <x v="1"/>
    <d v="2010-07-25T00:00:00"/>
    <d v="1899-12-30T18:00:08"/>
    <s v="Horario Normal"/>
    <s v="10s"/>
    <n v="0"/>
    <x v="0"/>
    <x v="0"/>
    <x v="0"/>
    <x v="7"/>
    <x v="0"/>
    <x v="1"/>
    <x v="0"/>
    <m/>
  </r>
  <r>
    <x v="7"/>
    <s v="N"/>
    <x v="1"/>
    <x v="1"/>
    <d v="2010-07-25T00:00:00"/>
    <d v="1899-12-30T18:00:57"/>
    <s v="Horario Normal"/>
    <s v="20s"/>
    <n v="0"/>
    <x v="0"/>
    <x v="0"/>
    <x v="0"/>
    <x v="7"/>
    <x v="0"/>
    <x v="1"/>
    <x v="0"/>
    <m/>
  </r>
  <r>
    <x v="0"/>
    <s v="-"/>
    <x v="0"/>
    <x v="0"/>
    <d v="2010-07-26T00:00:00"/>
    <d v="1899-12-30T00:05:45"/>
    <s v="Horario Normal"/>
    <s v="180,4961Kb"/>
    <n v="0.17630000000000001"/>
    <x v="0"/>
    <x v="0"/>
    <x v="0"/>
    <x v="8"/>
    <x v="0"/>
    <x v="1"/>
    <x v="1"/>
    <m/>
  </r>
  <r>
    <x v="7"/>
    <s v="N"/>
    <x v="1"/>
    <x v="1"/>
    <d v="2010-07-26T00:00:00"/>
    <d v="1899-12-30T09:41:25"/>
    <s v="Horario Normal"/>
    <s v="27s"/>
    <n v="0"/>
    <x v="0"/>
    <x v="0"/>
    <x v="0"/>
    <x v="8"/>
    <x v="0"/>
    <x v="1"/>
    <x v="1"/>
    <m/>
  </r>
  <r>
    <x v="8"/>
    <s v="Mo"/>
    <x v="0"/>
    <x v="1"/>
    <d v="2010-07-26T00:00:00"/>
    <d v="1899-12-30T12:22:42"/>
    <s v="Horario Normal"/>
    <s v="-"/>
    <n v="0.15"/>
    <x v="0"/>
    <x v="0"/>
    <x v="0"/>
    <x v="8"/>
    <x v="0"/>
    <x v="1"/>
    <x v="1"/>
    <m/>
  </r>
  <r>
    <x v="8"/>
    <s v="N"/>
    <x v="1"/>
    <x v="1"/>
    <d v="2010-07-26T00:00:00"/>
    <d v="1899-12-30T12:34:58"/>
    <s v="Horario Normal"/>
    <s v="1m 34s"/>
    <n v="0"/>
    <x v="0"/>
    <x v="0"/>
    <x v="0"/>
    <x v="8"/>
    <x v="0"/>
    <x v="1"/>
    <x v="1"/>
    <m/>
  </r>
  <r>
    <x v="16"/>
    <s v="N"/>
    <x v="1"/>
    <x v="3"/>
    <d v="2010-07-26T00:00:00"/>
    <d v="1899-12-30T13:50:29"/>
    <s v="Horario Normal"/>
    <s v="11s"/>
    <n v="0"/>
    <x v="0"/>
    <x v="0"/>
    <x v="0"/>
    <x v="8"/>
    <x v="0"/>
    <x v="1"/>
    <x v="1"/>
    <m/>
  </r>
  <r>
    <x v="8"/>
    <s v="N"/>
    <x v="1"/>
    <x v="1"/>
    <d v="2010-07-26T00:00:00"/>
    <d v="1899-12-30T16:38:28"/>
    <s v="Horario Normal"/>
    <s v="6m 41s"/>
    <n v="0"/>
    <x v="0"/>
    <x v="0"/>
    <x v="0"/>
    <x v="8"/>
    <x v="0"/>
    <x v="1"/>
    <x v="1"/>
    <m/>
  </r>
  <r>
    <x v="8"/>
    <s v="N"/>
    <x v="1"/>
    <x v="1"/>
    <d v="2010-07-26T00:00:00"/>
    <d v="1899-12-30T16:52:34"/>
    <s v="Horario Normal"/>
    <s v="9m 53s"/>
    <n v="1.7111000000000001"/>
    <x v="0"/>
    <x v="0"/>
    <x v="0"/>
    <x v="8"/>
    <x v="0"/>
    <x v="1"/>
    <x v="1"/>
    <m/>
  </r>
  <r>
    <x v="8"/>
    <s v="N"/>
    <x v="1"/>
    <x v="1"/>
    <d v="2010-07-26T00:00:00"/>
    <d v="1899-12-30T18:08:52"/>
    <s v="Horario Normal"/>
    <s v="2m 45s"/>
    <n v="0.64500000000000002"/>
    <x v="0"/>
    <x v="0"/>
    <x v="0"/>
    <x v="8"/>
    <x v="0"/>
    <x v="1"/>
    <x v="1"/>
    <m/>
  </r>
  <r>
    <x v="8"/>
    <s v="Mo"/>
    <x v="0"/>
    <x v="1"/>
    <d v="2010-07-26T00:00:00"/>
    <d v="1899-12-30T19:06:31"/>
    <s v="Horario Normal"/>
    <s v="-"/>
    <n v="0.15"/>
    <x v="0"/>
    <x v="0"/>
    <x v="0"/>
    <x v="8"/>
    <x v="0"/>
    <x v="1"/>
    <x v="1"/>
    <m/>
  </r>
  <r>
    <x v="8"/>
    <s v="Mo"/>
    <x v="0"/>
    <x v="1"/>
    <d v="2010-07-26T00:00:00"/>
    <d v="1899-12-30T19:07:43"/>
    <s v="Horario Normal"/>
    <s v="-"/>
    <n v="0.15"/>
    <x v="0"/>
    <x v="0"/>
    <x v="0"/>
    <x v="8"/>
    <x v="0"/>
    <x v="1"/>
    <x v="1"/>
    <m/>
  </r>
  <r>
    <x v="0"/>
    <s v="-"/>
    <x v="0"/>
    <x v="0"/>
    <d v="2010-07-27T00:00:00"/>
    <d v="1899-12-30T00:27:41"/>
    <s v="Horario Normal"/>
    <s v="249,6123Kb"/>
    <n v="0.24379999999999999"/>
    <x v="0"/>
    <x v="0"/>
    <x v="0"/>
    <x v="9"/>
    <x v="0"/>
    <x v="1"/>
    <x v="2"/>
    <m/>
  </r>
  <r>
    <x v="17"/>
    <s v="N"/>
    <x v="1"/>
    <x v="1"/>
    <d v="2010-07-27T00:00:00"/>
    <d v="1899-12-30T12:05:46"/>
    <s v="Horario Normal"/>
    <s v="55s"/>
    <n v="0"/>
    <x v="0"/>
    <x v="0"/>
    <x v="0"/>
    <x v="9"/>
    <x v="0"/>
    <x v="1"/>
    <x v="2"/>
    <m/>
  </r>
  <r>
    <x v="18"/>
    <s v="N"/>
    <x v="1"/>
    <x v="1"/>
    <d v="2010-07-27T00:00:00"/>
    <d v="1899-12-30T12:53:37"/>
    <s v="Horario Normal"/>
    <s v="34s"/>
    <n v="0"/>
    <x v="0"/>
    <x v="0"/>
    <x v="0"/>
    <x v="9"/>
    <x v="0"/>
    <x v="1"/>
    <x v="2"/>
    <m/>
  </r>
  <r>
    <x v="19"/>
    <s v="N"/>
    <x v="1"/>
    <x v="1"/>
    <d v="2010-07-27T00:00:00"/>
    <d v="1899-12-30T13:08:55"/>
    <s v="Horario Normal"/>
    <s v="4s"/>
    <n v="0"/>
    <x v="0"/>
    <x v="0"/>
    <x v="0"/>
    <x v="9"/>
    <x v="0"/>
    <x v="1"/>
    <x v="2"/>
    <m/>
  </r>
  <r>
    <x v="10"/>
    <s v="N"/>
    <x v="1"/>
    <x v="1"/>
    <d v="2010-07-27T00:00:00"/>
    <d v="1899-12-30T13:18:06"/>
    <s v="Horario Normal"/>
    <s v="5s"/>
    <n v="0"/>
    <x v="0"/>
    <x v="0"/>
    <x v="0"/>
    <x v="9"/>
    <x v="0"/>
    <x v="1"/>
    <x v="2"/>
    <m/>
  </r>
  <r>
    <x v="10"/>
    <s v="N"/>
    <x v="1"/>
    <x v="1"/>
    <d v="2010-07-27T00:00:00"/>
    <d v="1899-12-30T13:21:19"/>
    <s v="Horario Normal"/>
    <s v="7s"/>
    <n v="0"/>
    <x v="0"/>
    <x v="0"/>
    <x v="0"/>
    <x v="9"/>
    <x v="0"/>
    <x v="1"/>
    <x v="2"/>
    <m/>
  </r>
  <r>
    <x v="19"/>
    <s v="N"/>
    <x v="1"/>
    <x v="1"/>
    <d v="2010-07-27T00:00:00"/>
    <d v="1899-12-30T14:03:20"/>
    <s v="Horario Normal"/>
    <s v="3s"/>
    <n v="0"/>
    <x v="0"/>
    <x v="0"/>
    <x v="0"/>
    <x v="9"/>
    <x v="0"/>
    <x v="1"/>
    <x v="2"/>
    <m/>
  </r>
  <r>
    <x v="20"/>
    <s v="N"/>
    <x v="1"/>
    <x v="1"/>
    <d v="2010-07-27T00:00:00"/>
    <d v="1899-12-30T15:33:41"/>
    <s v="Horario Normal"/>
    <s v="1m 25s"/>
    <n v="0"/>
    <x v="0"/>
    <x v="0"/>
    <x v="0"/>
    <x v="9"/>
    <x v="0"/>
    <x v="1"/>
    <x v="2"/>
    <m/>
  </r>
  <r>
    <x v="8"/>
    <s v="N"/>
    <x v="1"/>
    <x v="1"/>
    <d v="2010-07-27T00:00:00"/>
    <d v="1899-12-30T17:07:00"/>
    <s v="Horario Normal"/>
    <s v="8m 56s"/>
    <n v="0.42309999999999998"/>
    <x v="0"/>
    <x v="0"/>
    <x v="0"/>
    <x v="9"/>
    <x v="0"/>
    <x v="1"/>
    <x v="2"/>
    <m/>
  </r>
  <r>
    <x v="19"/>
    <s v="N"/>
    <x v="1"/>
    <x v="1"/>
    <d v="2010-07-27T00:00:00"/>
    <d v="1899-12-30T17:57:24"/>
    <s v="Horario Normal"/>
    <s v="6s"/>
    <n v="0.16800000000000001"/>
    <x v="0"/>
    <x v="0"/>
    <x v="0"/>
    <x v="9"/>
    <x v="0"/>
    <x v="1"/>
    <x v="2"/>
    <m/>
  </r>
  <r>
    <x v="7"/>
    <s v="N"/>
    <x v="1"/>
    <x v="1"/>
    <d v="2010-07-27T00:00:00"/>
    <d v="1899-12-30T18:07:43"/>
    <s v="Horario Normal"/>
    <s v="8s"/>
    <n v="0.17399999999999999"/>
    <x v="0"/>
    <x v="0"/>
    <x v="0"/>
    <x v="9"/>
    <x v="0"/>
    <x v="1"/>
    <x v="2"/>
    <m/>
  </r>
  <r>
    <x v="13"/>
    <s v="N"/>
    <x v="1"/>
    <x v="3"/>
    <d v="2010-07-27T00:00:00"/>
    <d v="1899-12-30T18:08:33"/>
    <s v="Horario Normal"/>
    <s v="3s"/>
    <n v="0.159"/>
    <x v="0"/>
    <x v="0"/>
    <x v="0"/>
    <x v="9"/>
    <x v="0"/>
    <x v="1"/>
    <x v="2"/>
    <m/>
  </r>
  <r>
    <x v="13"/>
    <s v="N"/>
    <x v="1"/>
    <x v="3"/>
    <d v="2010-07-27T00:00:00"/>
    <d v="1899-12-30T18:22:22"/>
    <s v="Horario Normal"/>
    <s v="23s"/>
    <n v="0.219"/>
    <x v="0"/>
    <x v="0"/>
    <x v="0"/>
    <x v="9"/>
    <x v="0"/>
    <x v="1"/>
    <x v="2"/>
    <m/>
  </r>
  <r>
    <x v="19"/>
    <s v="N"/>
    <x v="1"/>
    <x v="1"/>
    <d v="2010-07-27T00:00:00"/>
    <d v="1899-12-30T18:50:15"/>
    <s v="Horario Normal"/>
    <s v="3s"/>
    <n v="0.159"/>
    <x v="0"/>
    <x v="0"/>
    <x v="0"/>
    <x v="9"/>
    <x v="0"/>
    <x v="1"/>
    <x v="2"/>
    <m/>
  </r>
  <r>
    <x v="3"/>
    <s v="N"/>
    <x v="1"/>
    <x v="1"/>
    <d v="2010-07-27T00:00:00"/>
    <d v="1899-12-30T20:25:03"/>
    <s v="Horario Normal"/>
    <s v="2s"/>
    <n v="0.156"/>
    <x v="0"/>
    <x v="0"/>
    <x v="0"/>
    <x v="9"/>
    <x v="0"/>
    <x v="1"/>
    <x v="2"/>
    <m/>
  </r>
  <r>
    <x v="8"/>
    <s v="Mo"/>
    <x v="0"/>
    <x v="1"/>
    <d v="2010-07-27T00:00:00"/>
    <d v="1899-12-30T22:45:23"/>
    <s v="Horario Normal"/>
    <s v="-"/>
    <n v="0.15"/>
    <x v="0"/>
    <x v="0"/>
    <x v="0"/>
    <x v="9"/>
    <x v="0"/>
    <x v="1"/>
    <x v="2"/>
    <m/>
  </r>
  <r>
    <x v="8"/>
    <s v="Mo"/>
    <x v="0"/>
    <x v="1"/>
    <d v="2010-07-27T00:00:00"/>
    <d v="1899-12-30T22:48:17"/>
    <s v="Horario Normal"/>
    <s v="-"/>
    <n v="0.15"/>
    <x v="0"/>
    <x v="0"/>
    <x v="0"/>
    <x v="9"/>
    <x v="0"/>
    <x v="1"/>
    <x v="2"/>
    <m/>
  </r>
  <r>
    <x v="0"/>
    <s v="-"/>
    <x v="0"/>
    <x v="0"/>
    <d v="2010-07-28T00:00:00"/>
    <d v="1899-12-30T00:43:16"/>
    <s v="Horario Normal"/>
    <s v="341,7949Kb"/>
    <n v="0.33379999999999999"/>
    <x v="0"/>
    <x v="0"/>
    <x v="0"/>
    <x v="10"/>
    <x v="0"/>
    <x v="1"/>
    <x v="3"/>
    <m/>
  </r>
  <r>
    <x v="7"/>
    <s v="N"/>
    <x v="1"/>
    <x v="1"/>
    <d v="2010-07-28T00:00:00"/>
    <d v="1899-12-30T09:32:41"/>
    <s v="Horario Normal"/>
    <s v="1m 20s"/>
    <n v="0"/>
    <x v="0"/>
    <x v="0"/>
    <x v="0"/>
    <x v="10"/>
    <x v="0"/>
    <x v="1"/>
    <x v="3"/>
    <m/>
  </r>
  <r>
    <x v="9"/>
    <s v="N"/>
    <x v="1"/>
    <x v="1"/>
    <d v="2010-07-28T00:00:00"/>
    <d v="1899-12-30T09:46:17"/>
    <s v="Horario Normal"/>
    <s v="39s"/>
    <n v="0"/>
    <x v="0"/>
    <x v="0"/>
    <x v="0"/>
    <x v="10"/>
    <x v="0"/>
    <x v="1"/>
    <x v="3"/>
    <m/>
  </r>
  <r>
    <x v="7"/>
    <s v="N"/>
    <x v="1"/>
    <x v="1"/>
    <d v="2010-07-28T00:00:00"/>
    <d v="1899-12-30T09:47:28"/>
    <s v="Horario Normal"/>
    <s v="11s"/>
    <n v="0"/>
    <x v="0"/>
    <x v="0"/>
    <x v="0"/>
    <x v="10"/>
    <x v="0"/>
    <x v="1"/>
    <x v="3"/>
    <m/>
  </r>
  <r>
    <x v="12"/>
    <s v="Mo"/>
    <x v="0"/>
    <x v="2"/>
    <d v="2010-07-28T00:00:00"/>
    <d v="1899-12-30T10:30:38"/>
    <s v="Horario Normal"/>
    <s v="-"/>
    <n v="0.15"/>
    <x v="0"/>
    <x v="0"/>
    <x v="0"/>
    <x v="10"/>
    <x v="0"/>
    <x v="1"/>
    <x v="3"/>
    <m/>
  </r>
  <r>
    <x v="21"/>
    <s v="N"/>
    <x v="1"/>
    <x v="1"/>
    <d v="2010-07-28T00:00:00"/>
    <d v="1899-12-30T12:12:05"/>
    <s v="Horario Normal"/>
    <s v="3s"/>
    <n v="0"/>
    <x v="0"/>
    <x v="0"/>
    <x v="0"/>
    <x v="10"/>
    <x v="0"/>
    <x v="1"/>
    <x v="3"/>
    <m/>
  </r>
  <r>
    <x v="22"/>
    <s v="N"/>
    <x v="1"/>
    <x v="1"/>
    <d v="2010-07-28T00:00:00"/>
    <d v="1899-12-30T12:12:20"/>
    <s v="Horario Normal"/>
    <s v="3s"/>
    <n v="0"/>
    <x v="0"/>
    <x v="0"/>
    <x v="0"/>
    <x v="10"/>
    <x v="0"/>
    <x v="1"/>
    <x v="3"/>
    <m/>
  </r>
  <r>
    <x v="21"/>
    <s v="N"/>
    <x v="1"/>
    <x v="1"/>
    <d v="2010-07-28T00:00:00"/>
    <d v="1899-12-30T12:12:45"/>
    <s v="Horario Normal"/>
    <s v="3s"/>
    <n v="0"/>
    <x v="0"/>
    <x v="0"/>
    <x v="0"/>
    <x v="10"/>
    <x v="0"/>
    <x v="1"/>
    <x v="3"/>
    <m/>
  </r>
  <r>
    <x v="21"/>
    <s v="N"/>
    <x v="1"/>
    <x v="1"/>
    <d v="2010-07-28T00:00:00"/>
    <d v="1899-12-30T13:06:52"/>
    <s v="Horario Normal"/>
    <s v="5s"/>
    <n v="0"/>
    <x v="0"/>
    <x v="0"/>
    <x v="0"/>
    <x v="10"/>
    <x v="0"/>
    <x v="1"/>
    <x v="3"/>
    <m/>
  </r>
  <r>
    <x v="15"/>
    <s v="N"/>
    <x v="1"/>
    <x v="1"/>
    <d v="2010-07-28T00:00:00"/>
    <d v="1899-12-30T13:07:51"/>
    <s v="Horario Normal"/>
    <s v="29s"/>
    <n v="0"/>
    <x v="0"/>
    <x v="0"/>
    <x v="0"/>
    <x v="10"/>
    <x v="0"/>
    <x v="1"/>
    <x v="3"/>
    <m/>
  </r>
  <r>
    <x v="3"/>
    <s v="N"/>
    <x v="1"/>
    <x v="1"/>
    <d v="2010-07-28T00:00:00"/>
    <d v="1899-12-30T14:10:53"/>
    <s v="Horario Normal"/>
    <s v="8s"/>
    <n v="0"/>
    <x v="0"/>
    <x v="0"/>
    <x v="0"/>
    <x v="10"/>
    <x v="0"/>
    <x v="1"/>
    <x v="3"/>
    <m/>
  </r>
  <r>
    <x v="7"/>
    <s v="N"/>
    <x v="1"/>
    <x v="1"/>
    <d v="2010-07-28T00:00:00"/>
    <d v="1899-12-30T18:31:12"/>
    <s v="Horario Normal"/>
    <s v="16s"/>
    <n v="0"/>
    <x v="0"/>
    <x v="0"/>
    <x v="0"/>
    <x v="10"/>
    <x v="0"/>
    <x v="1"/>
    <x v="3"/>
    <m/>
  </r>
  <r>
    <x v="0"/>
    <s v="-"/>
    <x v="0"/>
    <x v="0"/>
    <d v="2010-07-29T00:00:00"/>
    <d v="1899-12-30T00:28:29"/>
    <s v="Horario Normal"/>
    <s v="459,1943Kb"/>
    <n v="0.44840000000000002"/>
    <x v="0"/>
    <x v="0"/>
    <x v="0"/>
    <x v="11"/>
    <x v="0"/>
    <x v="1"/>
    <x v="4"/>
    <m/>
  </r>
  <r>
    <x v="12"/>
    <s v="N"/>
    <x v="1"/>
    <x v="2"/>
    <d v="2010-07-29T00:00:00"/>
    <d v="1899-12-30T14:31:28"/>
    <s v="Horario Normal"/>
    <s v="50s"/>
    <n v="0"/>
    <x v="0"/>
    <x v="0"/>
    <x v="0"/>
    <x v="11"/>
    <x v="0"/>
    <x v="1"/>
    <x v="4"/>
    <m/>
  </r>
  <r>
    <x v="8"/>
    <s v="N"/>
    <x v="1"/>
    <x v="1"/>
    <d v="2010-07-29T00:00:00"/>
    <d v="1899-12-30T16:53:35"/>
    <s v="Horario Normal"/>
    <s v="5m 57s"/>
    <n v="0"/>
    <x v="0"/>
    <x v="0"/>
    <x v="0"/>
    <x v="11"/>
    <x v="0"/>
    <x v="1"/>
    <x v="4"/>
    <m/>
  </r>
  <r>
    <x v="0"/>
    <s v="-"/>
    <x v="0"/>
    <x v="0"/>
    <d v="2010-07-30T00:00:00"/>
    <d v="1899-12-30T00:51:11"/>
    <s v="Horario Normal"/>
    <s v="667,0459Kb"/>
    <n v="0.65139999999999998"/>
    <x v="0"/>
    <x v="0"/>
    <x v="0"/>
    <x v="12"/>
    <x v="0"/>
    <x v="1"/>
    <x v="5"/>
    <m/>
  </r>
  <r>
    <x v="23"/>
    <s v="N"/>
    <x v="1"/>
    <x v="1"/>
    <d v="2010-07-30T00:00:00"/>
    <d v="1899-12-30T10:49:11"/>
    <s v="Horario Normal"/>
    <s v="1m 20s"/>
    <n v="0"/>
    <x v="0"/>
    <x v="0"/>
    <x v="0"/>
    <x v="12"/>
    <x v="0"/>
    <x v="1"/>
    <x v="5"/>
    <m/>
  </r>
  <r>
    <x v="7"/>
    <s v="N"/>
    <x v="1"/>
    <x v="1"/>
    <d v="2010-07-30T00:00:00"/>
    <d v="1899-12-30T10:53:07"/>
    <s v="Horario Normal"/>
    <s v="23s"/>
    <n v="0"/>
    <x v="0"/>
    <x v="0"/>
    <x v="0"/>
    <x v="12"/>
    <x v="0"/>
    <x v="1"/>
    <x v="5"/>
    <m/>
  </r>
  <r>
    <x v="24"/>
    <s v="N"/>
    <x v="1"/>
    <x v="3"/>
    <d v="2010-07-30T00:00:00"/>
    <d v="1899-12-30T10:56:18"/>
    <s v="Horario Normal"/>
    <s v="2m 10s"/>
    <n v="0"/>
    <x v="0"/>
    <x v="0"/>
    <x v="0"/>
    <x v="12"/>
    <x v="0"/>
    <x v="1"/>
    <x v="5"/>
    <m/>
  </r>
  <r>
    <x v="7"/>
    <s v="N"/>
    <x v="1"/>
    <x v="1"/>
    <d v="2010-07-30T00:00:00"/>
    <d v="1899-12-30T10:59:11"/>
    <s v="Horario Normal"/>
    <s v="34s"/>
    <n v="0"/>
    <x v="0"/>
    <x v="0"/>
    <x v="0"/>
    <x v="12"/>
    <x v="0"/>
    <x v="1"/>
    <x v="5"/>
    <m/>
  </r>
  <r>
    <x v="15"/>
    <s v="N"/>
    <x v="1"/>
    <x v="1"/>
    <d v="2010-07-30T00:00:00"/>
    <d v="1899-12-30T11:00:05"/>
    <s v="Horario Normal"/>
    <s v="21s"/>
    <n v="0"/>
    <x v="0"/>
    <x v="0"/>
    <x v="0"/>
    <x v="12"/>
    <x v="0"/>
    <x v="1"/>
    <x v="5"/>
    <m/>
  </r>
  <r>
    <x v="25"/>
    <s v="N"/>
    <x v="1"/>
    <x v="3"/>
    <d v="2010-07-30T00:00:00"/>
    <d v="1899-12-30T14:21:03"/>
    <s v="Horario Normal"/>
    <s v="2m 12s"/>
    <n v="0"/>
    <x v="0"/>
    <x v="0"/>
    <x v="0"/>
    <x v="12"/>
    <x v="0"/>
    <x v="1"/>
    <x v="5"/>
    <m/>
  </r>
  <r>
    <x v="26"/>
    <s v="N"/>
    <x v="1"/>
    <x v="4"/>
    <d v="2010-07-30T00:00:00"/>
    <d v="1899-12-30T14:26:47"/>
    <s v="Horario Normal"/>
    <s v="3s"/>
    <n v="0"/>
    <x v="0"/>
    <x v="0"/>
    <x v="0"/>
    <x v="12"/>
    <x v="0"/>
    <x v="1"/>
    <x v="5"/>
    <m/>
  </r>
  <r>
    <x v="27"/>
    <s v="N"/>
    <x v="1"/>
    <x v="2"/>
    <d v="2010-07-30T00:00:00"/>
    <d v="1899-12-30T14:27:20"/>
    <s v="Horario Normal"/>
    <s v="1m 38s"/>
    <n v="0"/>
    <x v="0"/>
    <x v="0"/>
    <x v="0"/>
    <x v="12"/>
    <x v="0"/>
    <x v="1"/>
    <x v="5"/>
    <m/>
  </r>
  <r>
    <x v="25"/>
    <s v="N"/>
    <x v="1"/>
    <x v="3"/>
    <d v="2010-07-30T00:00:00"/>
    <d v="1899-12-30T17:53:54"/>
    <s v="Horario Normal"/>
    <s v="9s"/>
    <n v="0"/>
    <x v="0"/>
    <x v="0"/>
    <x v="0"/>
    <x v="12"/>
    <x v="0"/>
    <x v="1"/>
    <x v="5"/>
    <m/>
  </r>
  <r>
    <x v="8"/>
    <s v="N"/>
    <x v="1"/>
    <x v="1"/>
    <d v="2010-07-30T00:00:00"/>
    <d v="1899-12-30T18:10:12"/>
    <s v="Horario Normal"/>
    <s v="3m 20s"/>
    <n v="0.48749999999999999"/>
    <x v="0"/>
    <x v="0"/>
    <x v="0"/>
    <x v="12"/>
    <x v="0"/>
    <x v="1"/>
    <x v="5"/>
    <m/>
  </r>
  <r>
    <x v="8"/>
    <s v="N"/>
    <x v="1"/>
    <x v="1"/>
    <d v="2010-07-30T00:00:00"/>
    <d v="1899-12-30T18:14:31"/>
    <s v="Horario Normal"/>
    <s v="4m 48s"/>
    <n v="1.014"/>
    <x v="0"/>
    <x v="0"/>
    <x v="0"/>
    <x v="12"/>
    <x v="0"/>
    <x v="1"/>
    <x v="5"/>
    <m/>
  </r>
  <r>
    <x v="8"/>
    <s v="Mo"/>
    <x v="0"/>
    <x v="1"/>
    <d v="2010-07-30T00:00:00"/>
    <d v="1899-12-30T19:48:45"/>
    <s v="Horario Normal"/>
    <s v="-"/>
    <n v="0.15"/>
    <x v="0"/>
    <x v="0"/>
    <x v="0"/>
    <x v="12"/>
    <x v="0"/>
    <x v="1"/>
    <x v="5"/>
    <m/>
  </r>
  <r>
    <x v="0"/>
    <s v="-"/>
    <x v="0"/>
    <x v="0"/>
    <d v="2010-07-31T00:00:00"/>
    <d v="1899-12-30T01:17:46"/>
    <s v="Horario Normal"/>
    <s v="127,7334Kb"/>
    <n v="0.12470000000000001"/>
    <x v="0"/>
    <x v="0"/>
    <x v="0"/>
    <x v="13"/>
    <x v="0"/>
    <x v="1"/>
    <x v="6"/>
    <m/>
  </r>
  <r>
    <x v="20"/>
    <s v="N"/>
    <x v="1"/>
    <x v="1"/>
    <d v="2010-07-31T00:00:00"/>
    <d v="1899-12-30T13:11:39"/>
    <s v="Horario Normal"/>
    <s v="1m 51s"/>
    <n v="0"/>
    <x v="0"/>
    <x v="0"/>
    <x v="0"/>
    <x v="13"/>
    <x v="0"/>
    <x v="1"/>
    <x v="6"/>
    <m/>
  </r>
  <r>
    <x v="3"/>
    <s v="N"/>
    <x v="1"/>
    <x v="1"/>
    <d v="2010-07-31T00:00:00"/>
    <d v="1899-12-30T15:49:24"/>
    <s v="Horario Normal"/>
    <s v="3s"/>
    <n v="0"/>
    <x v="0"/>
    <x v="0"/>
    <x v="0"/>
    <x v="13"/>
    <x v="0"/>
    <x v="1"/>
    <x v="6"/>
    <m/>
  </r>
  <r>
    <x v="0"/>
    <s v="-"/>
    <x v="0"/>
    <x v="0"/>
    <d v="2010-08-01T00:00:00"/>
    <d v="1899-12-30T00:32:57"/>
    <s v="Horario Normal"/>
    <s v="202,8945Kb"/>
    <n v="0.1981"/>
    <x v="0"/>
    <x v="0"/>
    <x v="1"/>
    <x v="14"/>
    <x v="1"/>
    <x v="2"/>
    <x v="0"/>
    <m/>
  </r>
  <r>
    <x v="7"/>
    <s v="N"/>
    <x v="1"/>
    <x v="1"/>
    <d v="2010-08-01T00:00:00"/>
    <d v="1899-12-30T12:08:32"/>
    <s v="Horario Normal"/>
    <s v="28s"/>
    <n v="0"/>
    <x v="0"/>
    <x v="0"/>
    <x v="1"/>
    <x v="14"/>
    <x v="1"/>
    <x v="2"/>
    <x v="0"/>
    <m/>
  </r>
  <r>
    <x v="1"/>
    <s v="N"/>
    <x v="1"/>
    <x v="1"/>
    <d v="2010-08-01T00:00:00"/>
    <d v="1899-12-30T13:03:02"/>
    <s v="Horario Normal"/>
    <s v="10s"/>
    <n v="0"/>
    <x v="0"/>
    <x v="0"/>
    <x v="1"/>
    <x v="14"/>
    <x v="1"/>
    <x v="2"/>
    <x v="0"/>
    <m/>
  </r>
  <r>
    <x v="0"/>
    <s v="-"/>
    <x v="0"/>
    <x v="0"/>
    <d v="2010-08-02T00:00:00"/>
    <d v="1899-12-30T00:25:15"/>
    <s v="Horario Normal"/>
    <s v="222,8945Kb"/>
    <n v="0.2177"/>
    <x v="0"/>
    <x v="0"/>
    <x v="1"/>
    <x v="15"/>
    <x v="1"/>
    <x v="2"/>
    <x v="1"/>
    <m/>
  </r>
  <r>
    <x v="10"/>
    <s v="N"/>
    <x v="1"/>
    <x v="1"/>
    <d v="2010-08-02T00:00:00"/>
    <d v="1899-12-30T09:40:50"/>
    <s v="Horario Normal"/>
    <s v="4m 3s"/>
    <n v="0"/>
    <x v="0"/>
    <x v="0"/>
    <x v="1"/>
    <x v="15"/>
    <x v="1"/>
    <x v="2"/>
    <x v="1"/>
    <m/>
  </r>
  <r>
    <x v="5"/>
    <s v="Mo"/>
    <x v="0"/>
    <x v="1"/>
    <d v="2010-08-02T00:00:00"/>
    <d v="1899-12-30T10:18:51"/>
    <s v="Horario Normal"/>
    <s v="-"/>
    <n v="0.15"/>
    <x v="0"/>
    <x v="0"/>
    <x v="1"/>
    <x v="15"/>
    <x v="1"/>
    <x v="2"/>
    <x v="1"/>
    <m/>
  </r>
  <r>
    <x v="11"/>
    <s v="N"/>
    <x v="1"/>
    <x v="1"/>
    <d v="2010-08-02T00:00:00"/>
    <d v="1899-12-30T10:39:20"/>
    <s v="Horario Normal"/>
    <s v="48s"/>
    <n v="0"/>
    <x v="0"/>
    <x v="0"/>
    <x v="1"/>
    <x v="15"/>
    <x v="1"/>
    <x v="2"/>
    <x v="1"/>
    <m/>
  </r>
  <r>
    <x v="15"/>
    <s v="N"/>
    <x v="1"/>
    <x v="1"/>
    <d v="2010-08-02T00:00:00"/>
    <d v="1899-12-30T10:46:48"/>
    <s v="Horario Normal"/>
    <s v="26s"/>
    <n v="0"/>
    <x v="0"/>
    <x v="0"/>
    <x v="1"/>
    <x v="15"/>
    <x v="1"/>
    <x v="2"/>
    <x v="1"/>
    <m/>
  </r>
  <r>
    <x v="22"/>
    <s v="N"/>
    <x v="1"/>
    <x v="1"/>
    <d v="2010-08-02T00:00:00"/>
    <d v="1899-12-30T10:48:17"/>
    <s v="Horario Normal"/>
    <s v="17s"/>
    <n v="0"/>
    <x v="0"/>
    <x v="0"/>
    <x v="1"/>
    <x v="15"/>
    <x v="1"/>
    <x v="2"/>
    <x v="1"/>
    <m/>
  </r>
  <r>
    <x v="28"/>
    <s v="N"/>
    <x v="1"/>
    <x v="4"/>
    <d v="2010-08-02T00:00:00"/>
    <d v="1899-12-30T10:50:06"/>
    <s v="Horario Normal"/>
    <s v="17s"/>
    <n v="0"/>
    <x v="0"/>
    <x v="0"/>
    <x v="1"/>
    <x v="15"/>
    <x v="1"/>
    <x v="2"/>
    <x v="1"/>
    <m/>
  </r>
  <r>
    <x v="7"/>
    <s v="N"/>
    <x v="1"/>
    <x v="1"/>
    <d v="2010-08-02T00:00:00"/>
    <d v="1899-12-30T17:14:44"/>
    <s v="Horario Normal"/>
    <s v="17s"/>
    <n v="0"/>
    <x v="0"/>
    <x v="0"/>
    <x v="1"/>
    <x v="15"/>
    <x v="1"/>
    <x v="2"/>
    <x v="1"/>
    <m/>
  </r>
  <r>
    <x v="0"/>
    <s v="-"/>
    <x v="0"/>
    <x v="0"/>
    <d v="2010-08-03T00:00:00"/>
    <d v="1899-12-30T00:28:29"/>
    <s v="Horario Normal"/>
    <s v="158,7754Kb"/>
    <n v="0.15509999999999999"/>
    <x v="0"/>
    <x v="0"/>
    <x v="1"/>
    <x v="16"/>
    <x v="1"/>
    <x v="2"/>
    <x v="2"/>
    <m/>
  </r>
  <r>
    <x v="7"/>
    <s v="N"/>
    <x v="1"/>
    <x v="1"/>
    <d v="2010-08-03T00:00:00"/>
    <d v="1899-12-30T09:03:33"/>
    <s v="Horario Normal"/>
    <s v="43s"/>
    <n v="0"/>
    <x v="0"/>
    <x v="0"/>
    <x v="1"/>
    <x v="16"/>
    <x v="1"/>
    <x v="2"/>
    <x v="2"/>
    <m/>
  </r>
  <r>
    <x v="7"/>
    <s v="N"/>
    <x v="1"/>
    <x v="1"/>
    <d v="2010-08-03T00:00:00"/>
    <d v="1899-12-30T09:15:05"/>
    <s v="Horario Normal"/>
    <s v="3s"/>
    <n v="0"/>
    <x v="0"/>
    <x v="0"/>
    <x v="1"/>
    <x v="16"/>
    <x v="1"/>
    <x v="2"/>
    <x v="2"/>
    <m/>
  </r>
  <r>
    <x v="7"/>
    <s v="N"/>
    <x v="1"/>
    <x v="1"/>
    <d v="2010-08-03T00:00:00"/>
    <d v="1899-12-30T09:15:49"/>
    <s v="Horario Normal"/>
    <s v="2s"/>
    <n v="0"/>
    <x v="0"/>
    <x v="0"/>
    <x v="1"/>
    <x v="16"/>
    <x v="1"/>
    <x v="2"/>
    <x v="2"/>
    <m/>
  </r>
  <r>
    <x v="7"/>
    <s v="N"/>
    <x v="1"/>
    <x v="1"/>
    <d v="2010-08-03T00:00:00"/>
    <d v="1899-12-30T09:16:32"/>
    <s v="Horario Normal"/>
    <s v="10s"/>
    <n v="0"/>
    <x v="0"/>
    <x v="0"/>
    <x v="1"/>
    <x v="16"/>
    <x v="1"/>
    <x v="2"/>
    <x v="2"/>
    <m/>
  </r>
  <r>
    <x v="7"/>
    <s v="N"/>
    <x v="1"/>
    <x v="1"/>
    <d v="2010-08-03T00:00:00"/>
    <d v="1899-12-30T11:50:24"/>
    <s v="Horario Normal"/>
    <s v="3s"/>
    <n v="0"/>
    <x v="0"/>
    <x v="0"/>
    <x v="1"/>
    <x v="16"/>
    <x v="1"/>
    <x v="2"/>
    <x v="2"/>
    <m/>
  </r>
  <r>
    <x v="7"/>
    <s v="N"/>
    <x v="1"/>
    <x v="1"/>
    <d v="2010-08-03T00:00:00"/>
    <d v="1899-12-30T12:03:00"/>
    <s v="Horario Normal"/>
    <s v="3s"/>
    <n v="0"/>
    <x v="0"/>
    <x v="0"/>
    <x v="1"/>
    <x v="16"/>
    <x v="1"/>
    <x v="2"/>
    <x v="2"/>
    <m/>
  </r>
  <r>
    <x v="17"/>
    <s v="N"/>
    <x v="1"/>
    <x v="1"/>
    <d v="2010-08-03T00:00:00"/>
    <d v="1899-12-30T12:15:38"/>
    <s v="Horario Normal"/>
    <s v="2m 52s"/>
    <n v="0"/>
    <x v="0"/>
    <x v="0"/>
    <x v="1"/>
    <x v="16"/>
    <x v="1"/>
    <x v="2"/>
    <x v="2"/>
    <m/>
  </r>
  <r>
    <x v="8"/>
    <s v="Mo"/>
    <x v="0"/>
    <x v="1"/>
    <d v="2010-08-03T00:00:00"/>
    <d v="1899-12-30T12:18:28"/>
    <s v="Horario Normal"/>
    <s v="-"/>
    <n v="0.15"/>
    <x v="0"/>
    <x v="0"/>
    <x v="1"/>
    <x v="16"/>
    <x v="1"/>
    <x v="2"/>
    <x v="2"/>
    <m/>
  </r>
  <r>
    <x v="7"/>
    <s v="N"/>
    <x v="1"/>
    <x v="1"/>
    <d v="2010-08-03T00:00:00"/>
    <d v="1899-12-30T12:30:33"/>
    <s v="Horario Normal"/>
    <s v="13s"/>
    <n v="0"/>
    <x v="0"/>
    <x v="0"/>
    <x v="1"/>
    <x v="16"/>
    <x v="1"/>
    <x v="2"/>
    <x v="2"/>
    <m/>
  </r>
  <r>
    <x v="29"/>
    <s v="N"/>
    <x v="1"/>
    <x v="3"/>
    <d v="2010-08-03T00:00:00"/>
    <d v="1899-12-30T12:36:53"/>
    <s v="Horario Normal"/>
    <s v="11s"/>
    <n v="0"/>
    <x v="0"/>
    <x v="0"/>
    <x v="1"/>
    <x v="16"/>
    <x v="1"/>
    <x v="2"/>
    <x v="2"/>
    <m/>
  </r>
  <r>
    <x v="30"/>
    <s v="N"/>
    <x v="1"/>
    <x v="1"/>
    <d v="2010-08-03T00:00:00"/>
    <d v="1899-12-30T13:19:13"/>
    <s v="Horario Normal"/>
    <s v="1m 15s"/>
    <n v="0"/>
    <x v="0"/>
    <x v="0"/>
    <x v="1"/>
    <x v="16"/>
    <x v="1"/>
    <x v="2"/>
    <x v="2"/>
    <m/>
  </r>
  <r>
    <x v="8"/>
    <s v="Mo"/>
    <x v="0"/>
    <x v="1"/>
    <d v="2010-08-03T00:00:00"/>
    <d v="1899-12-30T16:54:04"/>
    <s v="Horario Normal"/>
    <s v="-"/>
    <n v="0.15"/>
    <x v="0"/>
    <x v="0"/>
    <x v="1"/>
    <x v="16"/>
    <x v="1"/>
    <x v="2"/>
    <x v="2"/>
    <m/>
  </r>
  <r>
    <x v="8"/>
    <s v="Mo"/>
    <x v="0"/>
    <x v="1"/>
    <d v="2010-08-03T00:00:00"/>
    <d v="1899-12-30T16:57:05"/>
    <s v="Horario Normal"/>
    <s v="-"/>
    <n v="0.15"/>
    <x v="0"/>
    <x v="0"/>
    <x v="1"/>
    <x v="16"/>
    <x v="1"/>
    <x v="2"/>
    <x v="2"/>
    <m/>
  </r>
  <r>
    <x v="0"/>
    <s v="-"/>
    <x v="0"/>
    <x v="0"/>
    <d v="2010-08-04T00:00:00"/>
    <d v="1899-12-30T00:46:27"/>
    <s v="Horario Normal"/>
    <s v="147,6670Kb"/>
    <n v="0.14419999999999999"/>
    <x v="0"/>
    <x v="0"/>
    <x v="1"/>
    <x v="17"/>
    <x v="1"/>
    <x v="2"/>
    <x v="3"/>
    <m/>
  </r>
  <r>
    <x v="31"/>
    <s v="N"/>
    <x v="1"/>
    <x v="1"/>
    <d v="2010-08-04T00:00:00"/>
    <d v="1899-12-30T08:39:39"/>
    <s v="Horario Normal"/>
    <s v="3s"/>
    <n v="0"/>
    <x v="0"/>
    <x v="0"/>
    <x v="1"/>
    <x v="17"/>
    <x v="1"/>
    <x v="2"/>
    <x v="3"/>
    <m/>
  </r>
  <r>
    <x v="10"/>
    <s v="N"/>
    <x v="1"/>
    <x v="1"/>
    <d v="2010-08-04T00:00:00"/>
    <d v="1899-12-30T09:23:32"/>
    <s v="Horario Normal"/>
    <s v="3s"/>
    <n v="0"/>
    <x v="0"/>
    <x v="0"/>
    <x v="1"/>
    <x v="17"/>
    <x v="1"/>
    <x v="2"/>
    <x v="3"/>
    <m/>
  </r>
  <r>
    <x v="3"/>
    <s v="N"/>
    <x v="1"/>
    <x v="1"/>
    <d v="2010-08-04T00:00:00"/>
    <d v="1899-12-30T09:34:03"/>
    <s v="Horario Normal"/>
    <s v="55s"/>
    <n v="0"/>
    <x v="0"/>
    <x v="0"/>
    <x v="1"/>
    <x v="17"/>
    <x v="1"/>
    <x v="2"/>
    <x v="3"/>
    <m/>
  </r>
  <r>
    <x v="31"/>
    <s v="N"/>
    <x v="1"/>
    <x v="1"/>
    <d v="2010-08-04T00:00:00"/>
    <d v="1899-12-30T11:05:59"/>
    <s v="Horario Normal"/>
    <s v="3s"/>
    <n v="0"/>
    <x v="0"/>
    <x v="0"/>
    <x v="1"/>
    <x v="17"/>
    <x v="1"/>
    <x v="2"/>
    <x v="3"/>
    <m/>
  </r>
  <r>
    <x v="10"/>
    <s v="N"/>
    <x v="1"/>
    <x v="1"/>
    <d v="2010-08-04T00:00:00"/>
    <d v="1899-12-30T12:21:41"/>
    <s v="Horario Normal"/>
    <s v="24s"/>
    <n v="0"/>
    <x v="0"/>
    <x v="0"/>
    <x v="1"/>
    <x v="17"/>
    <x v="1"/>
    <x v="2"/>
    <x v="3"/>
    <m/>
  </r>
  <r>
    <x v="3"/>
    <s v="N"/>
    <x v="1"/>
    <x v="1"/>
    <d v="2010-08-04T00:00:00"/>
    <d v="1899-12-30T14:02:13"/>
    <s v="Horario Normal"/>
    <s v="25s"/>
    <n v="0"/>
    <x v="0"/>
    <x v="0"/>
    <x v="1"/>
    <x v="17"/>
    <x v="1"/>
    <x v="2"/>
    <x v="3"/>
    <m/>
  </r>
  <r>
    <x v="8"/>
    <s v="N"/>
    <x v="1"/>
    <x v="1"/>
    <d v="2010-08-04T00:00:00"/>
    <d v="1899-12-30T17:34:02"/>
    <s v="Horario Normal"/>
    <s v="31s"/>
    <n v="0"/>
    <x v="0"/>
    <x v="0"/>
    <x v="1"/>
    <x v="17"/>
    <x v="1"/>
    <x v="2"/>
    <x v="3"/>
    <m/>
  </r>
  <r>
    <x v="8"/>
    <s v="N"/>
    <x v="1"/>
    <x v="1"/>
    <d v="2010-08-04T00:00:00"/>
    <d v="1899-12-30T17:34:14"/>
    <s v="Horario Normal"/>
    <s v="5s"/>
    <n v="0"/>
    <x v="0"/>
    <x v="0"/>
    <x v="1"/>
    <x v="17"/>
    <x v="1"/>
    <x v="2"/>
    <x v="3"/>
    <m/>
  </r>
  <r>
    <x v="8"/>
    <s v="N"/>
    <x v="1"/>
    <x v="1"/>
    <d v="2010-08-04T00:00:00"/>
    <d v="1899-12-30T17:35:00"/>
    <s v="Horario Normal"/>
    <s v="13m 22s"/>
    <n v="1.1186"/>
    <x v="0"/>
    <x v="0"/>
    <x v="1"/>
    <x v="17"/>
    <x v="1"/>
    <x v="2"/>
    <x v="3"/>
    <m/>
  </r>
  <r>
    <x v="6"/>
    <s v="N"/>
    <x v="1"/>
    <x v="1"/>
    <d v="2010-08-04T00:00:00"/>
    <d v="1899-12-30T17:49:36"/>
    <s v="Horario Normal"/>
    <s v="1m 4s"/>
    <n v="0.34200000000000003"/>
    <x v="0"/>
    <x v="0"/>
    <x v="1"/>
    <x v="17"/>
    <x v="1"/>
    <x v="2"/>
    <x v="3"/>
    <m/>
  </r>
  <r>
    <x v="7"/>
    <s v="N"/>
    <x v="1"/>
    <x v="1"/>
    <d v="2010-08-04T00:00:00"/>
    <d v="1899-12-30T17:56:29"/>
    <s v="Horario Normal"/>
    <s v="1m 42s"/>
    <n v="0.45600000000000002"/>
    <x v="0"/>
    <x v="0"/>
    <x v="1"/>
    <x v="17"/>
    <x v="1"/>
    <x v="2"/>
    <x v="3"/>
    <m/>
  </r>
  <r>
    <x v="5"/>
    <s v="Mo"/>
    <x v="0"/>
    <x v="1"/>
    <d v="2010-08-04T00:00:00"/>
    <d v="1899-12-30T18:11:34"/>
    <s v="Horario Normal"/>
    <s v="-"/>
    <n v="0.15"/>
    <x v="0"/>
    <x v="0"/>
    <x v="1"/>
    <x v="17"/>
    <x v="1"/>
    <x v="2"/>
    <x v="3"/>
    <m/>
  </r>
  <r>
    <x v="8"/>
    <s v="Mo"/>
    <x v="0"/>
    <x v="1"/>
    <d v="2010-08-04T00:00:00"/>
    <d v="1899-12-30T18:32:43"/>
    <s v="Horario Normal"/>
    <s v="-"/>
    <n v="0.15"/>
    <x v="0"/>
    <x v="0"/>
    <x v="1"/>
    <x v="17"/>
    <x v="1"/>
    <x v="2"/>
    <x v="3"/>
    <m/>
  </r>
  <r>
    <x v="7"/>
    <s v="N"/>
    <x v="1"/>
    <x v="1"/>
    <d v="2010-08-04T00:00:00"/>
    <d v="1899-12-30T18:51:42"/>
    <s v="Horario Normal"/>
    <s v="3s"/>
    <n v="0.159"/>
    <x v="0"/>
    <x v="0"/>
    <x v="1"/>
    <x v="17"/>
    <x v="1"/>
    <x v="2"/>
    <x v="3"/>
    <m/>
  </r>
  <r>
    <x v="7"/>
    <s v="N"/>
    <x v="1"/>
    <x v="1"/>
    <d v="2010-08-04T00:00:00"/>
    <d v="1899-12-30T18:51:56"/>
    <s v="Horario Normal"/>
    <s v="3s"/>
    <n v="0.159"/>
    <x v="0"/>
    <x v="0"/>
    <x v="1"/>
    <x v="17"/>
    <x v="1"/>
    <x v="2"/>
    <x v="3"/>
    <m/>
  </r>
  <r>
    <x v="13"/>
    <s v="N"/>
    <x v="1"/>
    <x v="3"/>
    <d v="2010-08-04T00:00:00"/>
    <d v="1899-12-30T18:52:17"/>
    <s v="Horario Normal"/>
    <s v="11s"/>
    <n v="0.183"/>
    <x v="0"/>
    <x v="0"/>
    <x v="1"/>
    <x v="17"/>
    <x v="1"/>
    <x v="2"/>
    <x v="3"/>
    <m/>
  </r>
  <r>
    <x v="3"/>
    <s v="N"/>
    <x v="1"/>
    <x v="1"/>
    <d v="2010-08-04T00:00:00"/>
    <d v="1899-12-30T18:53:58"/>
    <s v="Horario Normal"/>
    <s v="2m 10s"/>
    <n v="0.54"/>
    <x v="0"/>
    <x v="0"/>
    <x v="1"/>
    <x v="17"/>
    <x v="1"/>
    <x v="2"/>
    <x v="3"/>
    <m/>
  </r>
  <r>
    <x v="0"/>
    <s v="-"/>
    <x v="0"/>
    <x v="0"/>
    <d v="2010-08-05T00:00:00"/>
    <d v="1899-12-30T00:14:41"/>
    <s v="Horario Normal"/>
    <s v="179,9756Kb"/>
    <n v="0.17580000000000001"/>
    <x v="0"/>
    <x v="0"/>
    <x v="1"/>
    <x v="18"/>
    <x v="1"/>
    <x v="2"/>
    <x v="4"/>
    <m/>
  </r>
  <r>
    <x v="10"/>
    <s v="N"/>
    <x v="1"/>
    <x v="1"/>
    <d v="2010-08-05T00:00:00"/>
    <d v="1899-12-30T10:44:25"/>
    <s v="Horario Normal"/>
    <s v="2m 0s"/>
    <n v="0"/>
    <x v="0"/>
    <x v="0"/>
    <x v="1"/>
    <x v="18"/>
    <x v="1"/>
    <x v="2"/>
    <x v="4"/>
    <m/>
  </r>
  <r>
    <x v="32"/>
    <s v="Mo"/>
    <x v="0"/>
    <x v="2"/>
    <d v="2010-08-05T00:00:00"/>
    <d v="1899-12-30T23:33:49"/>
    <s v="Horario Normal"/>
    <s v="-"/>
    <n v="0.15"/>
    <x v="0"/>
    <x v="0"/>
    <x v="1"/>
    <x v="18"/>
    <x v="1"/>
    <x v="2"/>
    <x v="4"/>
    <m/>
  </r>
  <r>
    <x v="32"/>
    <s v="Mo"/>
    <x v="0"/>
    <x v="2"/>
    <d v="2010-08-05T00:00:00"/>
    <d v="1899-12-30T23:33:52"/>
    <s v="Horario Normal"/>
    <s v="-"/>
    <n v="0.15"/>
    <x v="0"/>
    <x v="0"/>
    <x v="1"/>
    <x v="18"/>
    <x v="1"/>
    <x v="2"/>
    <x v="4"/>
    <m/>
  </r>
  <r>
    <x v="32"/>
    <s v="Mo"/>
    <x v="0"/>
    <x v="2"/>
    <d v="2010-08-05T00:00:00"/>
    <d v="1899-12-30T23:55:29"/>
    <s v="Horario Normal"/>
    <s v="-"/>
    <n v="0.15"/>
    <x v="0"/>
    <x v="0"/>
    <x v="1"/>
    <x v="18"/>
    <x v="1"/>
    <x v="2"/>
    <x v="4"/>
    <m/>
  </r>
  <r>
    <x v="0"/>
    <s v="-"/>
    <x v="0"/>
    <x v="0"/>
    <d v="2010-08-06T00:00:00"/>
    <d v="1899-12-30T00:20:40"/>
    <s v="Horario Normal"/>
    <s v="308,8320Kb"/>
    <n v="0.30159999999999998"/>
    <x v="0"/>
    <x v="0"/>
    <x v="1"/>
    <x v="19"/>
    <x v="1"/>
    <x v="2"/>
    <x v="5"/>
    <m/>
  </r>
  <r>
    <x v="7"/>
    <s v="N"/>
    <x v="1"/>
    <x v="1"/>
    <d v="2010-08-06T00:00:00"/>
    <d v="1899-12-30T11:20:02"/>
    <s v="Horario Normal"/>
    <s v="10s"/>
    <n v="0"/>
    <x v="0"/>
    <x v="0"/>
    <x v="1"/>
    <x v="19"/>
    <x v="1"/>
    <x v="2"/>
    <x v="5"/>
    <m/>
  </r>
  <r>
    <x v="7"/>
    <s v="N"/>
    <x v="1"/>
    <x v="1"/>
    <d v="2010-08-06T00:00:00"/>
    <d v="1899-12-30T11:55:00"/>
    <s v="Horario Normal"/>
    <s v="15s"/>
    <n v="0"/>
    <x v="0"/>
    <x v="0"/>
    <x v="1"/>
    <x v="19"/>
    <x v="1"/>
    <x v="2"/>
    <x v="5"/>
    <m/>
  </r>
  <r>
    <x v="10"/>
    <s v="N"/>
    <x v="1"/>
    <x v="1"/>
    <d v="2010-08-06T00:00:00"/>
    <d v="1899-12-30T13:20:07"/>
    <s v="Horario Normal"/>
    <s v="15s"/>
    <n v="0"/>
    <x v="0"/>
    <x v="0"/>
    <x v="1"/>
    <x v="19"/>
    <x v="1"/>
    <x v="2"/>
    <x v="5"/>
    <m/>
  </r>
  <r>
    <x v="3"/>
    <s v="N"/>
    <x v="1"/>
    <x v="1"/>
    <d v="2010-08-06T00:00:00"/>
    <d v="1899-12-30T15:14:53"/>
    <s v="Horario Normal"/>
    <s v="2m 54s"/>
    <n v="0"/>
    <x v="0"/>
    <x v="0"/>
    <x v="1"/>
    <x v="19"/>
    <x v="1"/>
    <x v="2"/>
    <x v="5"/>
    <m/>
  </r>
  <r>
    <x v="7"/>
    <s v="N"/>
    <x v="1"/>
    <x v="1"/>
    <d v="2010-08-06T00:00:00"/>
    <d v="1899-12-30T18:11:17"/>
    <s v="Horario Normal"/>
    <s v="17s"/>
    <n v="0"/>
    <x v="0"/>
    <x v="0"/>
    <x v="1"/>
    <x v="19"/>
    <x v="1"/>
    <x v="2"/>
    <x v="5"/>
    <m/>
  </r>
  <r>
    <x v="7"/>
    <s v="N"/>
    <x v="1"/>
    <x v="1"/>
    <d v="2010-08-06T00:00:00"/>
    <d v="1899-12-30T18:37:45"/>
    <s v="Horario Normal"/>
    <s v="4s"/>
    <n v="0"/>
    <x v="0"/>
    <x v="0"/>
    <x v="1"/>
    <x v="19"/>
    <x v="1"/>
    <x v="2"/>
    <x v="5"/>
    <m/>
  </r>
  <r>
    <x v="0"/>
    <s v="-"/>
    <x v="0"/>
    <x v="0"/>
    <d v="2010-08-07T00:00:00"/>
    <d v="1899-12-30T00:20:42"/>
    <s v="Horario Normal"/>
    <s v="80,3701Kb"/>
    <n v="7.85E-2"/>
    <x v="0"/>
    <x v="0"/>
    <x v="1"/>
    <x v="20"/>
    <x v="1"/>
    <x v="2"/>
    <x v="6"/>
    <m/>
  </r>
  <r>
    <x v="17"/>
    <s v="N"/>
    <x v="1"/>
    <x v="1"/>
    <d v="2010-08-07T00:00:00"/>
    <d v="1899-12-30T12:15:03"/>
    <s v="Horario Normal"/>
    <s v="3m 38s"/>
    <n v="0"/>
    <x v="0"/>
    <x v="0"/>
    <x v="1"/>
    <x v="20"/>
    <x v="1"/>
    <x v="2"/>
    <x v="6"/>
    <m/>
  </r>
  <r>
    <x v="27"/>
    <s v="N"/>
    <x v="1"/>
    <x v="2"/>
    <d v="2010-08-07T00:00:00"/>
    <d v="1899-12-30T21:28:03"/>
    <s v="Horario Normal"/>
    <s v="19s"/>
    <n v="0"/>
    <x v="0"/>
    <x v="0"/>
    <x v="1"/>
    <x v="20"/>
    <x v="1"/>
    <x v="2"/>
    <x v="6"/>
    <m/>
  </r>
  <r>
    <x v="0"/>
    <s v="-"/>
    <x v="0"/>
    <x v="0"/>
    <d v="2010-08-08T00:00:00"/>
    <d v="1899-12-30T00:20:44"/>
    <s v="Horario Normal"/>
    <s v="261,9473Kb"/>
    <n v="0.25580000000000003"/>
    <x v="0"/>
    <x v="0"/>
    <x v="1"/>
    <x v="21"/>
    <x v="1"/>
    <x v="3"/>
    <x v="0"/>
    <m/>
  </r>
  <r>
    <x v="7"/>
    <s v="N"/>
    <x v="1"/>
    <x v="1"/>
    <d v="2010-08-08T00:00:00"/>
    <d v="1899-12-30T09:59:18"/>
    <s v="Horario Normal"/>
    <s v="18s"/>
    <n v="0"/>
    <x v="0"/>
    <x v="0"/>
    <x v="1"/>
    <x v="21"/>
    <x v="1"/>
    <x v="3"/>
    <x v="0"/>
    <m/>
  </r>
  <r>
    <x v="6"/>
    <s v="N"/>
    <x v="1"/>
    <x v="1"/>
    <d v="2010-08-08T00:00:00"/>
    <d v="1899-12-30T12:22:58"/>
    <s v="Horario Normal"/>
    <s v="19s"/>
    <n v="0"/>
    <x v="0"/>
    <x v="0"/>
    <x v="1"/>
    <x v="21"/>
    <x v="1"/>
    <x v="3"/>
    <x v="0"/>
    <m/>
  </r>
  <r>
    <x v="1"/>
    <s v="N"/>
    <x v="1"/>
    <x v="1"/>
    <d v="2010-08-08T00:00:00"/>
    <d v="1899-12-30T12:35:52"/>
    <s v="Horario Normal"/>
    <s v="11s"/>
    <n v="0"/>
    <x v="0"/>
    <x v="0"/>
    <x v="1"/>
    <x v="21"/>
    <x v="1"/>
    <x v="3"/>
    <x v="0"/>
    <m/>
  </r>
  <r>
    <x v="0"/>
    <s v="-"/>
    <x v="0"/>
    <x v="0"/>
    <d v="2010-08-09T00:00:00"/>
    <d v="1899-12-30T00:20:47"/>
    <s v="Horario Normal"/>
    <s v="133,2949Kb"/>
    <n v="0.13020000000000001"/>
    <x v="0"/>
    <x v="0"/>
    <x v="1"/>
    <x v="22"/>
    <x v="1"/>
    <x v="3"/>
    <x v="1"/>
    <m/>
  </r>
  <r>
    <x v="5"/>
    <s v="Mo"/>
    <x v="0"/>
    <x v="1"/>
    <d v="2010-08-09T00:00:00"/>
    <d v="1899-12-30T10:06:08"/>
    <s v="Horario Normal"/>
    <s v="-"/>
    <n v="0.15"/>
    <x v="0"/>
    <x v="0"/>
    <x v="1"/>
    <x v="22"/>
    <x v="1"/>
    <x v="3"/>
    <x v="1"/>
    <m/>
  </r>
  <r>
    <x v="33"/>
    <s v="N"/>
    <x v="1"/>
    <x v="1"/>
    <d v="2010-08-09T00:00:00"/>
    <d v="1899-12-30T17:41:00"/>
    <s v="Horario Normal"/>
    <s v="52s"/>
    <n v="0"/>
    <x v="0"/>
    <x v="0"/>
    <x v="1"/>
    <x v="22"/>
    <x v="1"/>
    <x v="3"/>
    <x v="1"/>
    <m/>
  </r>
  <r>
    <x v="7"/>
    <s v="N"/>
    <x v="1"/>
    <x v="1"/>
    <d v="2010-08-09T00:00:00"/>
    <d v="1899-12-30T17:57:30"/>
    <s v="Horario Normal"/>
    <s v="27s"/>
    <n v="0"/>
    <x v="0"/>
    <x v="0"/>
    <x v="1"/>
    <x v="22"/>
    <x v="1"/>
    <x v="3"/>
    <x v="1"/>
    <m/>
  </r>
  <r>
    <x v="8"/>
    <s v="Mo"/>
    <x v="0"/>
    <x v="1"/>
    <d v="2010-08-09T00:00:00"/>
    <d v="1899-12-30T20:58:22"/>
    <s v="Horario Normal"/>
    <s v="-"/>
    <n v="0.15"/>
    <x v="0"/>
    <x v="0"/>
    <x v="1"/>
    <x v="22"/>
    <x v="1"/>
    <x v="3"/>
    <x v="1"/>
    <m/>
  </r>
  <r>
    <x v="0"/>
    <s v="-"/>
    <x v="0"/>
    <x v="0"/>
    <d v="2010-08-10T00:00:00"/>
    <d v="1899-12-30T00:20:48"/>
    <s v="Horario Normal"/>
    <s v="147,2549Kb"/>
    <n v="0.14380000000000001"/>
    <x v="0"/>
    <x v="0"/>
    <x v="1"/>
    <x v="23"/>
    <x v="1"/>
    <x v="3"/>
    <x v="2"/>
    <m/>
  </r>
  <r>
    <x v="10"/>
    <s v="N"/>
    <x v="1"/>
    <x v="1"/>
    <d v="2010-08-10T00:00:00"/>
    <d v="1899-12-30T12:34:31"/>
    <s v="Horario Normal"/>
    <s v="3m 2s"/>
    <n v="0"/>
    <x v="0"/>
    <x v="0"/>
    <x v="1"/>
    <x v="23"/>
    <x v="1"/>
    <x v="3"/>
    <x v="2"/>
    <m/>
  </r>
  <r>
    <x v="27"/>
    <s v="N"/>
    <x v="1"/>
    <x v="2"/>
    <d v="2010-08-10T00:00:00"/>
    <d v="1899-12-30T12:59:50"/>
    <s v="Horario Normal"/>
    <s v="11s"/>
    <n v="0"/>
    <x v="0"/>
    <x v="0"/>
    <x v="1"/>
    <x v="23"/>
    <x v="1"/>
    <x v="3"/>
    <x v="2"/>
    <m/>
  </r>
  <r>
    <x v="8"/>
    <s v="N"/>
    <x v="1"/>
    <x v="1"/>
    <d v="2010-08-10T00:00:00"/>
    <d v="1899-12-30T16:23:54"/>
    <s v="Horario Normal"/>
    <s v="19m 16s"/>
    <n v="2.3441999999999998"/>
    <x v="0"/>
    <x v="0"/>
    <x v="1"/>
    <x v="23"/>
    <x v="1"/>
    <x v="3"/>
    <x v="2"/>
    <m/>
  </r>
  <r>
    <x v="8"/>
    <s v="Mo"/>
    <x v="0"/>
    <x v="1"/>
    <d v="2010-08-10T00:00:00"/>
    <d v="1899-12-30T17:22:49"/>
    <s v="Horario Normal"/>
    <s v="-"/>
    <n v="0.15"/>
    <x v="0"/>
    <x v="0"/>
    <x v="1"/>
    <x v="23"/>
    <x v="1"/>
    <x v="3"/>
    <x v="2"/>
    <m/>
  </r>
  <r>
    <x v="8"/>
    <s v="Mo"/>
    <x v="0"/>
    <x v="1"/>
    <d v="2010-08-10T00:00:00"/>
    <d v="1899-12-30T17:46:12"/>
    <s v="Horario Normal"/>
    <s v="-"/>
    <n v="0.15"/>
    <x v="0"/>
    <x v="0"/>
    <x v="1"/>
    <x v="23"/>
    <x v="1"/>
    <x v="3"/>
    <x v="2"/>
    <m/>
  </r>
  <r>
    <x v="0"/>
    <s v="-"/>
    <x v="0"/>
    <x v="0"/>
    <d v="2010-08-11T00:00:00"/>
    <d v="1899-12-30T00:20:51"/>
    <s v="Horario Normal"/>
    <s v="354,0303Kb"/>
    <n v="0.34570000000000001"/>
    <x v="0"/>
    <x v="0"/>
    <x v="1"/>
    <x v="24"/>
    <x v="1"/>
    <x v="3"/>
    <x v="3"/>
    <m/>
  </r>
  <r>
    <x v="7"/>
    <s v="N"/>
    <x v="1"/>
    <x v="1"/>
    <d v="2010-08-11T00:00:00"/>
    <d v="1899-12-30T10:24:22"/>
    <s v="Horario Normal"/>
    <s v="6s"/>
    <n v="0"/>
    <x v="0"/>
    <x v="0"/>
    <x v="1"/>
    <x v="24"/>
    <x v="1"/>
    <x v="3"/>
    <x v="3"/>
    <m/>
  </r>
  <r>
    <x v="10"/>
    <s v="N"/>
    <x v="1"/>
    <x v="1"/>
    <d v="2010-08-11T00:00:00"/>
    <d v="1899-12-30T10:27:00"/>
    <s v="Horario Normal"/>
    <s v="3s"/>
    <n v="0"/>
    <x v="0"/>
    <x v="0"/>
    <x v="1"/>
    <x v="24"/>
    <x v="1"/>
    <x v="3"/>
    <x v="3"/>
    <m/>
  </r>
  <r>
    <x v="7"/>
    <s v="N"/>
    <x v="1"/>
    <x v="1"/>
    <d v="2010-08-11T00:00:00"/>
    <d v="1899-12-30T10:27:38"/>
    <s v="Horario Normal"/>
    <s v="3s"/>
    <n v="0"/>
    <x v="0"/>
    <x v="0"/>
    <x v="1"/>
    <x v="24"/>
    <x v="1"/>
    <x v="3"/>
    <x v="3"/>
    <m/>
  </r>
  <r>
    <x v="8"/>
    <s v="Mo"/>
    <x v="0"/>
    <x v="1"/>
    <d v="2010-08-11T00:00:00"/>
    <d v="1899-12-30T11:53:33"/>
    <s v="Horario Normal"/>
    <s v="-"/>
    <n v="0.15"/>
    <x v="0"/>
    <x v="0"/>
    <x v="1"/>
    <x v="24"/>
    <x v="1"/>
    <x v="3"/>
    <x v="3"/>
    <m/>
  </r>
  <r>
    <x v="7"/>
    <s v="N"/>
    <x v="1"/>
    <x v="1"/>
    <d v="2010-08-11T00:00:00"/>
    <d v="1899-12-30T17:52:40"/>
    <s v="Horario Normal"/>
    <s v="17s"/>
    <n v="0"/>
    <x v="0"/>
    <x v="0"/>
    <x v="1"/>
    <x v="24"/>
    <x v="1"/>
    <x v="3"/>
    <x v="3"/>
    <m/>
  </r>
  <r>
    <x v="0"/>
    <s v="-"/>
    <x v="0"/>
    <x v="0"/>
    <d v="2010-08-12T00:00:00"/>
    <d v="1899-12-30T00:35:08"/>
    <s v="Horario Normal"/>
    <s v="153,1484Kb"/>
    <n v="0.14960000000000001"/>
    <x v="0"/>
    <x v="0"/>
    <x v="1"/>
    <x v="25"/>
    <x v="1"/>
    <x v="3"/>
    <x v="4"/>
    <m/>
  </r>
  <r>
    <x v="5"/>
    <s v="Mo"/>
    <x v="0"/>
    <x v="1"/>
    <d v="2010-08-12T00:00:00"/>
    <d v="1899-12-30T15:23:31"/>
    <s v="Horario Normal"/>
    <s v="-"/>
    <n v="0.15"/>
    <x v="0"/>
    <x v="0"/>
    <x v="1"/>
    <x v="25"/>
    <x v="1"/>
    <x v="3"/>
    <x v="4"/>
    <m/>
  </r>
  <r>
    <x v="8"/>
    <s v="N"/>
    <x v="1"/>
    <x v="1"/>
    <d v="2010-08-12T00:00:00"/>
    <d v="1899-12-30T19:07:18"/>
    <s v="Horario Normal"/>
    <s v="30m 8s"/>
    <n v="3.7242000000000002"/>
    <x v="0"/>
    <x v="0"/>
    <x v="1"/>
    <x v="25"/>
    <x v="1"/>
    <x v="3"/>
    <x v="4"/>
    <m/>
  </r>
  <r>
    <x v="3"/>
    <s v="N"/>
    <x v="1"/>
    <x v="1"/>
    <d v="2010-08-12T00:00:00"/>
    <d v="1899-12-30T19:39:45"/>
    <s v="Horario Normal"/>
    <s v="40s"/>
    <n v="0.27"/>
    <x v="0"/>
    <x v="0"/>
    <x v="1"/>
    <x v="25"/>
    <x v="1"/>
    <x v="3"/>
    <x v="4"/>
    <m/>
  </r>
  <r>
    <x v="8"/>
    <s v="Mo"/>
    <x v="0"/>
    <x v="1"/>
    <d v="2010-08-12T00:00:00"/>
    <d v="1899-12-30T20:05:36"/>
    <s v="Horario Normal"/>
    <s v="-"/>
    <n v="0.15"/>
    <x v="0"/>
    <x v="0"/>
    <x v="1"/>
    <x v="25"/>
    <x v="1"/>
    <x v="3"/>
    <x v="4"/>
    <m/>
  </r>
  <r>
    <x v="8"/>
    <s v="Mo"/>
    <x v="0"/>
    <x v="1"/>
    <d v="2010-08-12T00:00:00"/>
    <d v="1899-12-30T20:45:38"/>
    <s v="Horario Normal"/>
    <s v="-"/>
    <n v="0.15"/>
    <x v="0"/>
    <x v="0"/>
    <x v="1"/>
    <x v="25"/>
    <x v="1"/>
    <x v="3"/>
    <x v="4"/>
    <m/>
  </r>
  <r>
    <x v="0"/>
    <s v="-"/>
    <x v="0"/>
    <x v="0"/>
    <d v="2010-08-13T00:00:00"/>
    <d v="1899-12-30T00:35:10"/>
    <s v="Horario Normal"/>
    <s v="204,5752Kb"/>
    <n v="0.19980000000000001"/>
    <x v="0"/>
    <x v="0"/>
    <x v="1"/>
    <x v="26"/>
    <x v="1"/>
    <x v="3"/>
    <x v="5"/>
    <m/>
  </r>
  <r>
    <x v="8"/>
    <s v="Mo"/>
    <x v="0"/>
    <x v="1"/>
    <d v="2010-08-13T00:00:00"/>
    <d v="1899-12-30T13:06:42"/>
    <s v="Horario Normal"/>
    <s v="-"/>
    <n v="0.15"/>
    <x v="0"/>
    <x v="0"/>
    <x v="1"/>
    <x v="26"/>
    <x v="1"/>
    <x v="3"/>
    <x v="5"/>
    <m/>
  </r>
  <r>
    <x v="8"/>
    <s v="Mo"/>
    <x v="0"/>
    <x v="1"/>
    <d v="2010-08-13T00:00:00"/>
    <d v="1899-12-30T13:12:18"/>
    <s v="Horario Normal"/>
    <s v="-"/>
    <n v="0.15"/>
    <x v="0"/>
    <x v="0"/>
    <x v="1"/>
    <x v="26"/>
    <x v="1"/>
    <x v="3"/>
    <x v="5"/>
    <m/>
  </r>
  <r>
    <x v="7"/>
    <s v="N"/>
    <x v="1"/>
    <x v="1"/>
    <d v="2010-08-13T00:00:00"/>
    <d v="1899-12-30T20:33:31"/>
    <s v="Horario Normal"/>
    <s v="7s"/>
    <n v="0"/>
    <x v="0"/>
    <x v="0"/>
    <x v="1"/>
    <x v="26"/>
    <x v="1"/>
    <x v="3"/>
    <x v="5"/>
    <m/>
  </r>
  <r>
    <x v="7"/>
    <s v="N"/>
    <x v="1"/>
    <x v="1"/>
    <d v="2010-08-13T00:00:00"/>
    <d v="1899-12-30T20:51:46"/>
    <s v="Horario Normal"/>
    <s v="31s"/>
    <n v="0"/>
    <x v="0"/>
    <x v="0"/>
    <x v="1"/>
    <x v="26"/>
    <x v="1"/>
    <x v="3"/>
    <x v="5"/>
    <m/>
  </r>
  <r>
    <x v="0"/>
    <s v="-"/>
    <x v="0"/>
    <x v="0"/>
    <d v="2010-08-14T00:00:00"/>
    <d v="1899-12-30T02:11:13"/>
    <s v="Horario Normal"/>
    <s v="70,4209Kb"/>
    <n v="6.88E-2"/>
    <x v="0"/>
    <x v="0"/>
    <x v="1"/>
    <x v="27"/>
    <x v="1"/>
    <x v="3"/>
    <x v="6"/>
    <m/>
  </r>
  <r>
    <x v="17"/>
    <s v="N"/>
    <x v="1"/>
    <x v="1"/>
    <d v="2010-08-14T00:00:00"/>
    <d v="1899-12-30T09:38:20"/>
    <s v="Horario Normal"/>
    <s v="31s"/>
    <n v="0"/>
    <x v="0"/>
    <x v="0"/>
    <x v="1"/>
    <x v="27"/>
    <x v="1"/>
    <x v="3"/>
    <x v="6"/>
    <m/>
  </r>
  <r>
    <x v="8"/>
    <s v="N"/>
    <x v="1"/>
    <x v="1"/>
    <d v="2010-08-14T00:00:00"/>
    <d v="1899-12-30T12:07:28"/>
    <s v="Horario Normal"/>
    <s v="2m 4s"/>
    <n v="0"/>
    <x v="0"/>
    <x v="0"/>
    <x v="1"/>
    <x v="27"/>
    <x v="1"/>
    <x v="3"/>
    <x v="6"/>
    <m/>
  </r>
  <r>
    <x v="7"/>
    <s v="N"/>
    <x v="1"/>
    <x v="1"/>
    <d v="2010-08-14T00:00:00"/>
    <d v="1899-12-30T12:58:36"/>
    <s v="Horario Normal"/>
    <s v="1m 28s"/>
    <n v="0"/>
    <x v="0"/>
    <x v="0"/>
    <x v="1"/>
    <x v="27"/>
    <x v="1"/>
    <x v="3"/>
    <x v="6"/>
    <m/>
  </r>
  <r>
    <x v="27"/>
    <s v="N"/>
    <x v="1"/>
    <x v="2"/>
    <d v="2010-08-14T00:00:00"/>
    <d v="1899-12-30T16:09:48"/>
    <s v="Horario Normal"/>
    <s v="1m 6s"/>
    <n v="0"/>
    <x v="0"/>
    <x v="0"/>
    <x v="1"/>
    <x v="27"/>
    <x v="1"/>
    <x v="3"/>
    <x v="6"/>
    <m/>
  </r>
  <r>
    <x v="7"/>
    <s v="N"/>
    <x v="1"/>
    <x v="1"/>
    <d v="2010-08-14T00:00:00"/>
    <d v="1899-12-30T17:16:14"/>
    <s v="Horario Normal"/>
    <s v="3s"/>
    <n v="0"/>
    <x v="0"/>
    <x v="0"/>
    <x v="1"/>
    <x v="27"/>
    <x v="1"/>
    <x v="3"/>
    <x v="6"/>
    <m/>
  </r>
  <r>
    <x v="7"/>
    <s v="N"/>
    <x v="1"/>
    <x v="1"/>
    <d v="2010-08-14T00:00:00"/>
    <d v="1899-12-30T17:34:50"/>
    <s v="Horario Normal"/>
    <s v="16s"/>
    <n v="0"/>
    <x v="0"/>
    <x v="0"/>
    <x v="1"/>
    <x v="27"/>
    <x v="1"/>
    <x v="3"/>
    <x v="6"/>
    <m/>
  </r>
  <r>
    <x v="27"/>
    <s v="N"/>
    <x v="1"/>
    <x v="2"/>
    <d v="2010-08-14T00:00:00"/>
    <d v="1899-12-30T20:44:21"/>
    <s v="Horario Normal"/>
    <s v="1m 26s"/>
    <n v="0"/>
    <x v="0"/>
    <x v="0"/>
    <x v="1"/>
    <x v="27"/>
    <x v="1"/>
    <x v="3"/>
    <x v="6"/>
    <m/>
  </r>
  <r>
    <x v="7"/>
    <s v="N"/>
    <x v="1"/>
    <x v="1"/>
    <d v="2010-08-14T00:00:00"/>
    <d v="1899-12-30T21:15:29"/>
    <s v="Horario Normal"/>
    <s v="11s"/>
    <n v="0"/>
    <x v="0"/>
    <x v="0"/>
    <x v="1"/>
    <x v="27"/>
    <x v="1"/>
    <x v="3"/>
    <x v="6"/>
    <m/>
  </r>
  <r>
    <x v="27"/>
    <s v="N"/>
    <x v="1"/>
    <x v="2"/>
    <d v="2010-08-14T00:00:00"/>
    <d v="1899-12-30T21:15:58"/>
    <s v="Horario Normal"/>
    <s v="20s"/>
    <n v="0"/>
    <x v="0"/>
    <x v="0"/>
    <x v="1"/>
    <x v="27"/>
    <x v="1"/>
    <x v="3"/>
    <x v="6"/>
    <m/>
  </r>
  <r>
    <x v="0"/>
    <s v="-"/>
    <x v="0"/>
    <x v="0"/>
    <d v="2010-08-15T00:00:00"/>
    <d v="1899-12-30T02:58:14"/>
    <s v="Horario Normal"/>
    <s v="290,4160Kb"/>
    <n v="0.28360000000000002"/>
    <x v="0"/>
    <x v="0"/>
    <x v="1"/>
    <x v="28"/>
    <x v="0"/>
    <x v="4"/>
    <x v="0"/>
    <m/>
  </r>
  <r>
    <x v="1"/>
    <s v="N"/>
    <x v="1"/>
    <x v="1"/>
    <d v="2010-08-15T00:00:00"/>
    <d v="1899-12-30T13:05:34"/>
    <s v="Horario Normal"/>
    <s v="10s"/>
    <n v="0"/>
    <x v="0"/>
    <x v="0"/>
    <x v="1"/>
    <x v="28"/>
    <x v="0"/>
    <x v="4"/>
    <x v="0"/>
    <m/>
  </r>
  <r>
    <x v="6"/>
    <s v="N"/>
    <x v="1"/>
    <x v="1"/>
    <d v="2010-08-15T00:00:00"/>
    <d v="1899-12-30T18:35:06"/>
    <s v="Horario Normal"/>
    <s v="4s"/>
    <n v="0"/>
    <x v="0"/>
    <x v="0"/>
    <x v="1"/>
    <x v="28"/>
    <x v="0"/>
    <x v="4"/>
    <x v="0"/>
    <m/>
  </r>
  <r>
    <x v="7"/>
    <s v="N"/>
    <x v="1"/>
    <x v="1"/>
    <d v="2010-08-15T00:00:00"/>
    <d v="1899-12-30T18:37:52"/>
    <s v="Horario Normal"/>
    <s v="42s"/>
    <n v="0"/>
    <x v="0"/>
    <x v="0"/>
    <x v="1"/>
    <x v="28"/>
    <x v="0"/>
    <x v="4"/>
    <x v="0"/>
    <m/>
  </r>
  <r>
    <x v="0"/>
    <s v="-"/>
    <x v="0"/>
    <x v="0"/>
    <d v="2010-08-16T00:00:00"/>
    <d v="1899-12-30T02:58:17"/>
    <s v="Horario Normal"/>
    <s v="390,5586Kb"/>
    <n v="0.38140000000000002"/>
    <x v="0"/>
    <x v="0"/>
    <x v="1"/>
    <x v="29"/>
    <x v="0"/>
    <x v="4"/>
    <x v="1"/>
    <m/>
  </r>
  <r>
    <x v="5"/>
    <s v="Mo"/>
    <x v="0"/>
    <x v="1"/>
    <d v="2010-08-16T00:00:00"/>
    <d v="1899-12-30T10:18:40"/>
    <s v="Horario Normal"/>
    <s v="-"/>
    <n v="0.15"/>
    <x v="0"/>
    <x v="0"/>
    <x v="1"/>
    <x v="29"/>
    <x v="0"/>
    <x v="4"/>
    <x v="1"/>
    <m/>
  </r>
  <r>
    <x v="20"/>
    <s v="N"/>
    <x v="1"/>
    <x v="1"/>
    <d v="2010-08-16T00:00:00"/>
    <d v="1899-12-30T12:03:52"/>
    <s v="Horario Normal"/>
    <s v="9s"/>
    <n v="0"/>
    <x v="0"/>
    <x v="0"/>
    <x v="1"/>
    <x v="29"/>
    <x v="0"/>
    <x v="4"/>
    <x v="1"/>
    <m/>
  </r>
  <r>
    <x v="8"/>
    <s v="N"/>
    <x v="1"/>
    <x v="1"/>
    <d v="2010-08-16T00:00:00"/>
    <d v="1899-12-30T16:04:43"/>
    <s v="Horario Normal"/>
    <s v="40m 44s"/>
    <n v="5.6726999999999999"/>
    <x v="0"/>
    <x v="0"/>
    <x v="1"/>
    <x v="29"/>
    <x v="0"/>
    <x v="4"/>
    <x v="1"/>
    <m/>
  </r>
  <r>
    <x v="8"/>
    <s v="Mo"/>
    <x v="0"/>
    <x v="1"/>
    <d v="2010-08-16T00:00:00"/>
    <d v="1899-12-30T17:03:33"/>
    <s v="Horario Normal"/>
    <s v="-"/>
    <n v="0.15"/>
    <x v="0"/>
    <x v="0"/>
    <x v="1"/>
    <x v="29"/>
    <x v="0"/>
    <x v="4"/>
    <x v="1"/>
    <m/>
  </r>
  <r>
    <x v="0"/>
    <s v="-"/>
    <x v="0"/>
    <x v="0"/>
    <d v="2010-08-17T00:00:00"/>
    <d v="1899-12-30T02:58:19"/>
    <s v="Horario Normal"/>
    <s v="405,3779Kb"/>
    <n v="0.39589999999999997"/>
    <x v="0"/>
    <x v="0"/>
    <x v="1"/>
    <x v="30"/>
    <x v="0"/>
    <x v="4"/>
    <x v="2"/>
    <m/>
  </r>
  <r>
    <x v="8"/>
    <s v="Mo"/>
    <x v="0"/>
    <x v="1"/>
    <d v="2010-08-17T00:00:00"/>
    <d v="1899-12-30T11:18:34"/>
    <s v="Horario Normal"/>
    <s v="-"/>
    <n v="0.15"/>
    <x v="0"/>
    <x v="0"/>
    <x v="1"/>
    <x v="30"/>
    <x v="0"/>
    <x v="4"/>
    <x v="2"/>
    <m/>
  </r>
  <r>
    <x v="4"/>
    <s v="N"/>
    <x v="1"/>
    <x v="2"/>
    <d v="2010-08-17T00:00:00"/>
    <d v="1899-12-30T11:23:43"/>
    <s v="Horario Normal"/>
    <s v="11s"/>
    <n v="0"/>
    <x v="0"/>
    <x v="0"/>
    <x v="1"/>
    <x v="30"/>
    <x v="0"/>
    <x v="4"/>
    <x v="2"/>
    <m/>
  </r>
  <r>
    <x v="8"/>
    <s v="N"/>
    <x v="1"/>
    <x v="1"/>
    <d v="2010-08-17T00:00:00"/>
    <d v="1899-12-30T15:52:03"/>
    <s v="Horario Normal"/>
    <s v="25m 48s"/>
    <n v="2.9699"/>
    <x v="0"/>
    <x v="0"/>
    <x v="1"/>
    <x v="30"/>
    <x v="0"/>
    <x v="4"/>
    <x v="2"/>
    <m/>
  </r>
  <r>
    <x v="8"/>
    <s v="N"/>
    <x v="1"/>
    <x v="1"/>
    <d v="2010-08-17T00:00:00"/>
    <d v="1899-12-30T16:20:34"/>
    <s v="Horario Normal"/>
    <s v="15m 37s"/>
    <n v="2.9609999999999999"/>
    <x v="0"/>
    <x v="0"/>
    <x v="1"/>
    <x v="30"/>
    <x v="0"/>
    <x v="4"/>
    <x v="2"/>
    <m/>
  </r>
  <r>
    <x v="8"/>
    <s v="Mo"/>
    <x v="0"/>
    <x v="1"/>
    <d v="2010-08-17T00:00:00"/>
    <d v="1899-12-30T17:39:17"/>
    <s v="Horario Normal"/>
    <s v="-"/>
    <n v="0.15"/>
    <x v="0"/>
    <x v="0"/>
    <x v="1"/>
    <x v="30"/>
    <x v="0"/>
    <x v="4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">
  <location ref="B9:D15" firstHeaderRow="0" firstDataRow="1" firstDataCol="1" rowPageCount="7" colPageCount="1"/>
  <pivotFields count="17">
    <pivotField axis="axisRow" dataField="1" showAll="0">
      <items count="35">
        <item x="22"/>
        <item x="20"/>
        <item x="7"/>
        <item x="2"/>
        <item x="12"/>
        <item x="4"/>
        <item x="3"/>
        <item x="6"/>
        <item x="1"/>
        <item x="8"/>
        <item x="30"/>
        <item x="32"/>
        <item x="11"/>
        <item x="15"/>
        <item x="18"/>
        <item x="10"/>
        <item x="23"/>
        <item x="26"/>
        <item x="9"/>
        <item x="19"/>
        <item x="28"/>
        <item x="31"/>
        <item x="33"/>
        <item x="27"/>
        <item x="17"/>
        <item x="21"/>
        <item x="5"/>
        <item x="29"/>
        <item x="14"/>
        <item x="13"/>
        <item x="24"/>
        <item x="25"/>
        <item x="16"/>
        <item x="0"/>
        <item t="default"/>
      </items>
    </pivotField>
    <pivotField showAll="0"/>
    <pivotField showAll="0">
      <items count="3">
        <item x="0"/>
        <item x="1"/>
        <item t="default"/>
      </items>
    </pivotField>
    <pivotField axis="axisRow" showAll="0">
      <items count="6">
        <item sd="0" x="0"/>
        <item sd="0" x="1"/>
        <item sd="0" x="4"/>
        <item sd="0" x="3"/>
        <item sd="0" x="2"/>
        <item t="default" sd="0"/>
      </items>
    </pivotField>
    <pivotField numFmtId="14" showAll="0"/>
    <pivotField numFmtId="21" showAll="0"/>
    <pivotField showAll="0"/>
    <pivotField showAll="0"/>
    <pivotField dataField="1" showAll="0"/>
    <pivotField axis="axisPage" showAll="0">
      <items count="2">
        <item x="0"/>
        <item t="default"/>
      </items>
    </pivotField>
    <pivotField axis="axisPage" showAll="0">
      <items count="2">
        <item x="0"/>
        <item t="default"/>
      </items>
    </pivotField>
    <pivotField axis="axisPage" showAll="0">
      <items count="3">
        <item x="0"/>
        <item x="1"/>
        <item t="default"/>
      </items>
    </pivotField>
    <pivotField axis="axisPage" showAll="0">
      <items count="32"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showAll="0">
      <items count="3">
        <item x="1"/>
        <item x="0"/>
        <item t="default"/>
      </items>
    </pivotField>
    <pivotField axis="axisPage" showAll="0">
      <items count="6">
        <item x="0"/>
        <item x="1"/>
        <item x="2"/>
        <item x="3"/>
        <item x="4"/>
        <item t="default"/>
      </items>
    </pivotField>
    <pivotField axis="axisPage" showAll="0">
      <items count="8">
        <item x="1"/>
        <item x="2"/>
        <item x="3"/>
        <item x="4"/>
        <item x="5"/>
        <item x="6"/>
        <item x="0"/>
        <item t="default"/>
      </items>
    </pivotField>
    <pivotField showAll="0"/>
  </pivotFields>
  <rowFields count="2">
    <field x="3"/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7">
    <pageField fld="9" hier="-1"/>
    <pageField fld="10" hier="-1"/>
    <pageField fld="11" hier="-1"/>
    <pageField fld="13" hier="-1"/>
    <pageField fld="12" hier="-1"/>
    <pageField fld="14" hier="-1"/>
    <pageField fld="15" hier="-1"/>
  </pageFields>
  <dataFields count="2">
    <dataField name="Nº de llamadas" fld="0" subtotal="count" baseField="0" baseItem="0"/>
    <dataField name="Importe" fld="8" baseField="3" baseItem="0" numFmtId="164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A3:Q230" totalsRowShown="0" dataDxfId="3">
  <tableColumns count="17">
    <tableColumn id="1" name="Tlf/Datos" dataDxfId="17"/>
    <tableColumn id="2" name="Tipo de llamada" dataDxfId="16"/>
    <tableColumn id="3" name="Operador" dataDxfId="15"/>
    <tableColumn id="4" name="Destino" dataDxfId="14"/>
    <tableColumn id="5" name="Fecha" dataDxfId="13"/>
    <tableColumn id="6" name="Hora de Inicio" dataDxfId="12"/>
    <tableColumn id="7" name="Franja Horaria" dataDxfId="2"/>
    <tableColumn id="8" name="Duración / Volumen" dataDxfId="0"/>
    <tableColumn id="9" name="Euros" dataDxfId="1"/>
    <tableColumn id="10" name="Año" dataDxfId="11">
      <calculatedColumnFormula>VALUE(YEAR(Tabla1[[#This Row],[Fecha]]))</calculatedColumnFormula>
    </tableColumn>
    <tableColumn id="11" name="Trimestre" dataDxfId="10">
      <calculatedColumnFormula>VALUE(ROUNDUP(MONTH(Tabla1[[#This Row],[Fecha]])/3, 0))</calculatedColumnFormula>
    </tableColumn>
    <tableColumn id="12" name="Mes" dataDxfId="9">
      <calculatedColumnFormula>VALUE(MONTH(Tabla1[[#This Row],[Fecha]]))</calculatedColumnFormula>
    </tableColumn>
    <tableColumn id="13" name="DiaMes" dataDxfId="8">
      <calculatedColumnFormula>VALUE(DAY(Tabla1[[#This Row],[Fecha]]))</calculatedColumnFormula>
    </tableColumn>
    <tableColumn id="14" name="Quincena" dataDxfId="7">
      <calculatedColumnFormula>IF(Tabla1[[#This Row],[DiaMes]]&gt;=15,"2º Quincena","1º Quincena")</calculatedColumnFormula>
    </tableColumn>
    <tableColumn id="15" name="SemanadelAño" dataDxfId="6">
      <calculatedColumnFormula>VALUE(WEEKNUM(Tabla1[[#This Row],[Fecha]]))</calculatedColumnFormula>
    </tableColumn>
    <tableColumn id="16" name="Diadelasemana" dataDxfId="5">
      <calculatedColumnFormula>IF(WEEKDAY(E4)=1,"Domingo",IF(WEEKDAY(E4)=2,"Lunes",IF(WEEKDAY(E4)=3,"Martes",IF(WEEKDAY(E4)=4,"Míercoles",IF(WEEKDAY(E4)=5,"Jueves",IF(WEEKDAY(E4)=6,"Viernes","Sábado"))))))</calculatedColumnFormula>
    </tableColumn>
    <tableColumn id="17" name="Franja Horaria2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9"/>
  <sheetViews>
    <sheetView workbookViewId="0">
      <selection sqref="A1:XFD1048576"/>
    </sheetView>
  </sheetViews>
  <sheetFormatPr baseColWidth="10" defaultRowHeight="15" x14ac:dyDescent="0.25"/>
  <cols>
    <col min="1" max="1" width="22.140625" customWidth="1"/>
    <col min="2" max="2" width="14.85546875" customWidth="1"/>
    <col min="7" max="7" width="21.5703125" customWidth="1"/>
  </cols>
  <sheetData>
    <row r="1" spans="1:9" x14ac:dyDescent="0.25">
      <c r="A1" t="s">
        <v>0</v>
      </c>
      <c r="B1" t="s">
        <v>134</v>
      </c>
      <c r="C1" t="s">
        <v>1</v>
      </c>
    </row>
    <row r="2" spans="1:9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</row>
    <row r="3" spans="1:9" x14ac:dyDescent="0.25">
      <c r="A3" t="s">
        <v>11</v>
      </c>
      <c r="B3" t="s">
        <v>12</v>
      </c>
      <c r="C3" t="s">
        <v>12</v>
      </c>
      <c r="D3" t="s">
        <v>13</v>
      </c>
      <c r="E3" s="1">
        <v>40377</v>
      </c>
      <c r="F3" s="2">
        <v>3.3425925925925921E-2</v>
      </c>
      <c r="G3" t="s">
        <v>14</v>
      </c>
      <c r="H3" t="s">
        <v>15</v>
      </c>
      <c r="I3">
        <v>0.26190000000000002</v>
      </c>
    </row>
    <row r="4" spans="1:9" x14ac:dyDescent="0.25">
      <c r="A4" t="s">
        <v>135</v>
      </c>
      <c r="B4" t="s">
        <v>16</v>
      </c>
      <c r="C4" t="s">
        <v>17</v>
      </c>
      <c r="D4" t="s">
        <v>18</v>
      </c>
      <c r="E4" s="1">
        <v>40377</v>
      </c>
      <c r="F4" s="2">
        <v>0.55631944444444448</v>
      </c>
      <c r="G4" t="s">
        <v>14</v>
      </c>
      <c r="H4" t="s">
        <v>19</v>
      </c>
      <c r="I4">
        <v>0</v>
      </c>
    </row>
    <row r="5" spans="1:9" x14ac:dyDescent="0.25">
      <c r="A5" t="s">
        <v>135</v>
      </c>
      <c r="B5" t="s">
        <v>16</v>
      </c>
      <c r="C5" t="s">
        <v>17</v>
      </c>
      <c r="D5" t="s">
        <v>18</v>
      </c>
      <c r="E5" s="1">
        <v>40377</v>
      </c>
      <c r="F5" s="2">
        <v>0.58303240740740747</v>
      </c>
      <c r="G5" t="s">
        <v>14</v>
      </c>
      <c r="H5" t="s">
        <v>20</v>
      </c>
      <c r="I5">
        <v>0</v>
      </c>
    </row>
    <row r="6" spans="1:9" x14ac:dyDescent="0.25">
      <c r="A6" t="s">
        <v>11</v>
      </c>
      <c r="B6" t="s">
        <v>12</v>
      </c>
      <c r="C6" t="s">
        <v>12</v>
      </c>
      <c r="D6" t="s">
        <v>13</v>
      </c>
      <c r="E6" s="1">
        <v>40378</v>
      </c>
      <c r="F6" s="2">
        <v>4.6793981481481478E-2</v>
      </c>
      <c r="G6" t="s">
        <v>14</v>
      </c>
      <c r="H6" t="s">
        <v>21</v>
      </c>
      <c r="I6">
        <v>0.2117</v>
      </c>
    </row>
    <row r="7" spans="1:9" x14ac:dyDescent="0.25">
      <c r="A7" t="s">
        <v>146</v>
      </c>
      <c r="B7" t="s">
        <v>16</v>
      </c>
      <c r="C7" t="s">
        <v>17</v>
      </c>
      <c r="D7" t="s">
        <v>18</v>
      </c>
      <c r="E7" s="1">
        <v>40378</v>
      </c>
      <c r="F7" s="2">
        <v>0.41866898148148146</v>
      </c>
      <c r="G7" t="s">
        <v>14</v>
      </c>
      <c r="H7" t="s">
        <v>22</v>
      </c>
      <c r="I7">
        <v>0</v>
      </c>
    </row>
    <row r="8" spans="1:9" x14ac:dyDescent="0.25">
      <c r="A8" t="s">
        <v>147</v>
      </c>
      <c r="B8" t="s">
        <v>16</v>
      </c>
      <c r="C8" t="s">
        <v>17</v>
      </c>
      <c r="D8" t="s">
        <v>18</v>
      </c>
      <c r="E8" s="1">
        <v>40378</v>
      </c>
      <c r="F8" s="2">
        <v>0.6366087962962963</v>
      </c>
      <c r="G8" t="s">
        <v>14</v>
      </c>
      <c r="H8" t="s">
        <v>23</v>
      </c>
      <c r="I8">
        <v>0</v>
      </c>
    </row>
    <row r="9" spans="1:9" x14ac:dyDescent="0.25">
      <c r="A9" t="s">
        <v>136</v>
      </c>
      <c r="B9" t="s">
        <v>16</v>
      </c>
      <c r="C9" t="s">
        <v>17</v>
      </c>
      <c r="D9" t="s">
        <v>24</v>
      </c>
      <c r="E9" s="1">
        <v>40378</v>
      </c>
      <c r="F9" s="2">
        <v>0.65538194444444442</v>
      </c>
      <c r="G9" t="s">
        <v>14</v>
      </c>
      <c r="H9" t="s">
        <v>25</v>
      </c>
      <c r="I9">
        <v>0</v>
      </c>
    </row>
    <row r="10" spans="1:9" x14ac:dyDescent="0.25">
      <c r="A10" t="s">
        <v>148</v>
      </c>
      <c r="B10" t="s">
        <v>26</v>
      </c>
      <c r="C10" t="s">
        <v>12</v>
      </c>
      <c r="D10" t="s">
        <v>18</v>
      </c>
      <c r="E10" s="1">
        <v>40378</v>
      </c>
      <c r="F10" s="2">
        <v>0.69545138888888891</v>
      </c>
      <c r="G10" t="s">
        <v>14</v>
      </c>
      <c r="H10" t="s">
        <v>12</v>
      </c>
      <c r="I10">
        <v>0.15</v>
      </c>
    </row>
    <row r="11" spans="1:9" x14ac:dyDescent="0.25">
      <c r="A11" t="s">
        <v>148</v>
      </c>
      <c r="B11" t="s">
        <v>26</v>
      </c>
      <c r="C11" t="s">
        <v>12</v>
      </c>
      <c r="D11" t="s">
        <v>18</v>
      </c>
      <c r="E11" s="1">
        <v>40378</v>
      </c>
      <c r="F11" s="2">
        <v>0.69863425925925926</v>
      </c>
      <c r="G11" t="s">
        <v>14</v>
      </c>
      <c r="H11" t="s">
        <v>12</v>
      </c>
      <c r="I11">
        <v>0.15</v>
      </c>
    </row>
    <row r="12" spans="1:9" x14ac:dyDescent="0.25">
      <c r="A12" t="s">
        <v>149</v>
      </c>
      <c r="B12" t="s">
        <v>16</v>
      </c>
      <c r="C12" t="s">
        <v>17</v>
      </c>
      <c r="D12" t="s">
        <v>18</v>
      </c>
      <c r="E12" s="1">
        <v>40378</v>
      </c>
      <c r="F12" s="2">
        <v>0.7173842592592593</v>
      </c>
      <c r="G12" t="s">
        <v>14</v>
      </c>
      <c r="H12" t="s">
        <v>27</v>
      </c>
      <c r="I12">
        <v>0</v>
      </c>
    </row>
    <row r="13" spans="1:9" x14ac:dyDescent="0.25">
      <c r="A13" t="s">
        <v>149</v>
      </c>
      <c r="B13" t="s">
        <v>16</v>
      </c>
      <c r="C13" t="s">
        <v>17</v>
      </c>
      <c r="D13" t="s">
        <v>18</v>
      </c>
      <c r="E13" s="1">
        <v>40378</v>
      </c>
      <c r="F13" s="2">
        <v>0.72820601851851852</v>
      </c>
      <c r="G13" t="s">
        <v>14</v>
      </c>
      <c r="H13" t="s">
        <v>28</v>
      </c>
      <c r="I13">
        <v>0</v>
      </c>
    </row>
    <row r="14" spans="1:9" x14ac:dyDescent="0.25">
      <c r="A14" t="s">
        <v>138</v>
      </c>
      <c r="B14" t="s">
        <v>16</v>
      </c>
      <c r="C14" t="s">
        <v>17</v>
      </c>
      <c r="D14" t="s">
        <v>18</v>
      </c>
      <c r="E14" s="1">
        <v>40378</v>
      </c>
      <c r="F14" s="2">
        <v>0.7289699074074073</v>
      </c>
      <c r="G14" t="s">
        <v>14</v>
      </c>
      <c r="H14" t="s">
        <v>25</v>
      </c>
      <c r="I14">
        <v>0</v>
      </c>
    </row>
    <row r="15" spans="1:9" x14ac:dyDescent="0.25">
      <c r="A15" t="s">
        <v>138</v>
      </c>
      <c r="B15" t="s">
        <v>16</v>
      </c>
      <c r="C15" t="s">
        <v>17</v>
      </c>
      <c r="D15" t="s">
        <v>18</v>
      </c>
      <c r="E15" s="1">
        <v>40378</v>
      </c>
      <c r="F15" s="2">
        <v>0.79987268518518517</v>
      </c>
      <c r="G15" t="s">
        <v>14</v>
      </c>
      <c r="H15" t="s">
        <v>29</v>
      </c>
      <c r="I15">
        <v>0</v>
      </c>
    </row>
    <row r="16" spans="1:9" x14ac:dyDescent="0.25">
      <c r="A16" t="s">
        <v>167</v>
      </c>
      <c r="B16" t="s">
        <v>26</v>
      </c>
      <c r="C16" t="s">
        <v>12</v>
      </c>
      <c r="D16" t="s">
        <v>18</v>
      </c>
      <c r="E16" s="1">
        <v>40378</v>
      </c>
      <c r="F16" s="2">
        <v>0.93789351851851854</v>
      </c>
      <c r="G16" t="s">
        <v>14</v>
      </c>
      <c r="H16" t="s">
        <v>12</v>
      </c>
      <c r="I16">
        <v>0.15</v>
      </c>
    </row>
    <row r="17" spans="1:9" x14ac:dyDescent="0.25">
      <c r="A17" t="s">
        <v>11</v>
      </c>
      <c r="B17" t="s">
        <v>12</v>
      </c>
      <c r="C17" t="s">
        <v>12</v>
      </c>
      <c r="D17" t="s">
        <v>13</v>
      </c>
      <c r="E17" s="1">
        <v>40379</v>
      </c>
      <c r="F17" s="2">
        <v>2.4548611111111115E-2</v>
      </c>
      <c r="G17" t="s">
        <v>14</v>
      </c>
      <c r="H17" t="s">
        <v>30</v>
      </c>
      <c r="I17">
        <v>0.25990000000000002</v>
      </c>
    </row>
    <row r="18" spans="1:9" x14ac:dyDescent="0.25">
      <c r="A18" t="s">
        <v>138</v>
      </c>
      <c r="B18" t="s">
        <v>16</v>
      </c>
      <c r="C18" t="s">
        <v>17</v>
      </c>
      <c r="D18" t="s">
        <v>18</v>
      </c>
      <c r="E18" s="1">
        <v>40379</v>
      </c>
      <c r="F18" s="2">
        <v>0.42708333333333331</v>
      </c>
      <c r="G18" t="s">
        <v>14</v>
      </c>
      <c r="H18" t="s">
        <v>31</v>
      </c>
      <c r="I18">
        <v>0</v>
      </c>
    </row>
    <row r="19" spans="1:9" x14ac:dyDescent="0.25">
      <c r="A19" t="s">
        <v>137</v>
      </c>
      <c r="B19" t="s">
        <v>16</v>
      </c>
      <c r="C19" t="s">
        <v>17</v>
      </c>
      <c r="D19" t="s">
        <v>24</v>
      </c>
      <c r="E19" s="1">
        <v>40379</v>
      </c>
      <c r="F19" s="2">
        <v>0.45188657407407407</v>
      </c>
      <c r="G19" t="s">
        <v>14</v>
      </c>
      <c r="H19" t="s">
        <v>32</v>
      </c>
      <c r="I19">
        <v>0</v>
      </c>
    </row>
    <row r="20" spans="1:9" x14ac:dyDescent="0.25">
      <c r="A20" t="s">
        <v>150</v>
      </c>
      <c r="B20" t="s">
        <v>16</v>
      </c>
      <c r="C20" t="s">
        <v>17</v>
      </c>
      <c r="D20" t="s">
        <v>18</v>
      </c>
      <c r="E20" s="1">
        <v>40379</v>
      </c>
      <c r="F20" s="2">
        <v>0.48935185185185182</v>
      </c>
      <c r="G20" t="s">
        <v>14</v>
      </c>
      <c r="H20" t="s">
        <v>33</v>
      </c>
      <c r="I20">
        <v>0</v>
      </c>
    </row>
    <row r="21" spans="1:9" x14ac:dyDescent="0.25">
      <c r="A21" t="s">
        <v>139</v>
      </c>
      <c r="B21" t="s">
        <v>16</v>
      </c>
      <c r="C21" t="s">
        <v>17</v>
      </c>
      <c r="D21" t="s">
        <v>18</v>
      </c>
      <c r="E21" s="1">
        <v>40379</v>
      </c>
      <c r="F21" s="2">
        <v>0.49074074074074076</v>
      </c>
      <c r="G21" t="s">
        <v>14</v>
      </c>
      <c r="H21" t="s">
        <v>34</v>
      </c>
      <c r="I21">
        <v>0</v>
      </c>
    </row>
    <row r="22" spans="1:9" x14ac:dyDescent="0.25">
      <c r="A22" t="s">
        <v>150</v>
      </c>
      <c r="B22" t="s">
        <v>16</v>
      </c>
      <c r="C22" t="s">
        <v>17</v>
      </c>
      <c r="D22" t="s">
        <v>18</v>
      </c>
      <c r="E22" s="1">
        <v>40379</v>
      </c>
      <c r="F22" s="2">
        <v>0.67765046296296294</v>
      </c>
      <c r="G22" t="s">
        <v>14</v>
      </c>
      <c r="H22" t="s">
        <v>35</v>
      </c>
      <c r="I22">
        <v>0</v>
      </c>
    </row>
    <row r="23" spans="1:9" x14ac:dyDescent="0.25">
      <c r="A23" t="s">
        <v>167</v>
      </c>
      <c r="B23" t="s">
        <v>16</v>
      </c>
      <c r="C23" t="s">
        <v>17</v>
      </c>
      <c r="D23" t="s">
        <v>18</v>
      </c>
      <c r="E23" s="1">
        <v>40379</v>
      </c>
      <c r="F23" s="2">
        <v>0.7039467592592592</v>
      </c>
      <c r="G23" t="s">
        <v>14</v>
      </c>
      <c r="H23" t="s">
        <v>36</v>
      </c>
      <c r="I23">
        <v>2.0158999999999998</v>
      </c>
    </row>
    <row r="24" spans="1:9" x14ac:dyDescent="0.25">
      <c r="A24" t="s">
        <v>167</v>
      </c>
      <c r="B24" t="s">
        <v>26</v>
      </c>
      <c r="C24" t="s">
        <v>12</v>
      </c>
      <c r="D24" t="s">
        <v>18</v>
      </c>
      <c r="E24" s="1">
        <v>40379</v>
      </c>
      <c r="F24" s="2">
        <v>0.73081018518518526</v>
      </c>
      <c r="G24" t="s">
        <v>14</v>
      </c>
      <c r="H24" t="s">
        <v>12</v>
      </c>
      <c r="I24">
        <v>0.15</v>
      </c>
    </row>
    <row r="25" spans="1:9" x14ac:dyDescent="0.25">
      <c r="A25" t="s">
        <v>167</v>
      </c>
      <c r="B25" t="s">
        <v>26</v>
      </c>
      <c r="C25" t="s">
        <v>12</v>
      </c>
      <c r="D25" t="s">
        <v>18</v>
      </c>
      <c r="E25" s="1">
        <v>40379</v>
      </c>
      <c r="F25" s="2">
        <v>0.73204861111111119</v>
      </c>
      <c r="G25" t="s">
        <v>14</v>
      </c>
      <c r="H25" t="s">
        <v>12</v>
      </c>
      <c r="I25">
        <v>0.15</v>
      </c>
    </row>
    <row r="26" spans="1:9" x14ac:dyDescent="0.25">
      <c r="A26" t="s">
        <v>167</v>
      </c>
      <c r="B26" t="s">
        <v>26</v>
      </c>
      <c r="C26" t="s">
        <v>12</v>
      </c>
      <c r="D26" t="s">
        <v>18</v>
      </c>
      <c r="E26" s="1">
        <v>40379</v>
      </c>
      <c r="F26" s="2">
        <v>0.74094907407407407</v>
      </c>
      <c r="G26" t="s">
        <v>14</v>
      </c>
      <c r="H26" t="s">
        <v>12</v>
      </c>
      <c r="I26">
        <v>0.15</v>
      </c>
    </row>
    <row r="27" spans="1:9" x14ac:dyDescent="0.25">
      <c r="A27" t="s">
        <v>167</v>
      </c>
      <c r="B27" t="s">
        <v>26</v>
      </c>
      <c r="C27" t="s">
        <v>12</v>
      </c>
      <c r="D27" t="s">
        <v>18</v>
      </c>
      <c r="E27" s="1">
        <v>40379</v>
      </c>
      <c r="F27" s="2">
        <v>0.7599421296296297</v>
      </c>
      <c r="G27" t="s">
        <v>14</v>
      </c>
      <c r="H27" t="s">
        <v>12</v>
      </c>
      <c r="I27">
        <v>0.15</v>
      </c>
    </row>
    <row r="28" spans="1:9" x14ac:dyDescent="0.25">
      <c r="A28" t="s">
        <v>11</v>
      </c>
      <c r="B28" t="s">
        <v>12</v>
      </c>
      <c r="C28" t="s">
        <v>12</v>
      </c>
      <c r="D28" t="s">
        <v>13</v>
      </c>
      <c r="E28" s="1">
        <v>40380</v>
      </c>
      <c r="F28" s="2">
        <v>4.1319444444444443E-2</v>
      </c>
      <c r="G28" t="s">
        <v>14</v>
      </c>
      <c r="H28" t="s">
        <v>37</v>
      </c>
      <c r="I28">
        <v>0.1532</v>
      </c>
    </row>
    <row r="29" spans="1:9" x14ac:dyDescent="0.25">
      <c r="A29" t="s">
        <v>136</v>
      </c>
      <c r="B29" t="s">
        <v>16</v>
      </c>
      <c r="C29" t="s">
        <v>17</v>
      </c>
      <c r="D29" t="s">
        <v>24</v>
      </c>
      <c r="E29" s="1">
        <v>40380</v>
      </c>
      <c r="F29" s="2">
        <v>0.40843750000000001</v>
      </c>
      <c r="G29" t="s">
        <v>14</v>
      </c>
      <c r="H29" t="s">
        <v>38</v>
      </c>
      <c r="I29">
        <v>0</v>
      </c>
    </row>
    <row r="30" spans="1:9" x14ac:dyDescent="0.25">
      <c r="A30" t="s">
        <v>151</v>
      </c>
      <c r="B30" t="s">
        <v>16</v>
      </c>
      <c r="C30" t="s">
        <v>17</v>
      </c>
      <c r="D30" t="s">
        <v>24</v>
      </c>
      <c r="E30" s="1">
        <v>40380</v>
      </c>
      <c r="F30" s="2">
        <v>0.57644675925925926</v>
      </c>
      <c r="G30" t="s">
        <v>14</v>
      </c>
      <c r="H30" t="s">
        <v>39</v>
      </c>
      <c r="I30">
        <v>0</v>
      </c>
    </row>
    <row r="31" spans="1:9" x14ac:dyDescent="0.25">
      <c r="A31" t="s">
        <v>151</v>
      </c>
      <c r="B31" t="s">
        <v>16</v>
      </c>
      <c r="C31" t="s">
        <v>17</v>
      </c>
      <c r="D31" t="s">
        <v>24</v>
      </c>
      <c r="E31" s="1">
        <v>40380</v>
      </c>
      <c r="F31" s="2">
        <v>0.57781249999999995</v>
      </c>
      <c r="G31" t="s">
        <v>14</v>
      </c>
      <c r="H31" t="s">
        <v>40</v>
      </c>
      <c r="I31">
        <v>0</v>
      </c>
    </row>
    <row r="32" spans="1:9" x14ac:dyDescent="0.25">
      <c r="A32" t="s">
        <v>138</v>
      </c>
      <c r="B32" t="s">
        <v>16</v>
      </c>
      <c r="C32" t="s">
        <v>17</v>
      </c>
      <c r="D32" t="s">
        <v>18</v>
      </c>
      <c r="E32" s="1">
        <v>40380</v>
      </c>
      <c r="F32" s="2">
        <v>0.73473379629629632</v>
      </c>
      <c r="G32" t="s">
        <v>14</v>
      </c>
      <c r="H32" t="s">
        <v>41</v>
      </c>
      <c r="I32">
        <v>0</v>
      </c>
    </row>
    <row r="33" spans="1:12" x14ac:dyDescent="0.25">
      <c r="A33" t="s">
        <v>167</v>
      </c>
      <c r="B33" t="s">
        <v>26</v>
      </c>
      <c r="C33" t="s">
        <v>12</v>
      </c>
      <c r="D33" t="s">
        <v>18</v>
      </c>
      <c r="E33" s="1">
        <v>40380</v>
      </c>
      <c r="F33" s="2">
        <v>0.83379629629629637</v>
      </c>
      <c r="G33" t="s">
        <v>14</v>
      </c>
      <c r="H33" t="s">
        <v>12</v>
      </c>
      <c r="I33">
        <v>0.15</v>
      </c>
    </row>
    <row r="34" spans="1:12" x14ac:dyDescent="0.25">
      <c r="A34" t="s">
        <v>167</v>
      </c>
      <c r="B34" t="s">
        <v>26</v>
      </c>
      <c r="C34" t="s">
        <v>12</v>
      </c>
      <c r="D34" t="s">
        <v>18</v>
      </c>
      <c r="E34" s="1">
        <v>40380</v>
      </c>
      <c r="F34" s="2">
        <v>0.83677083333333335</v>
      </c>
      <c r="G34" t="s">
        <v>14</v>
      </c>
      <c r="H34" t="s">
        <v>12</v>
      </c>
      <c r="I34">
        <v>0.15</v>
      </c>
    </row>
    <row r="35" spans="1:12" x14ac:dyDescent="0.25">
      <c r="A35" t="s">
        <v>152</v>
      </c>
      <c r="B35" t="s">
        <v>16</v>
      </c>
      <c r="C35" t="s">
        <v>17</v>
      </c>
      <c r="D35" t="s">
        <v>42</v>
      </c>
      <c r="E35" s="1">
        <v>40380</v>
      </c>
      <c r="F35" s="2">
        <v>0.89312499999999995</v>
      </c>
      <c r="G35" t="s">
        <v>14</v>
      </c>
      <c r="H35" t="s">
        <v>43</v>
      </c>
      <c r="I35">
        <v>0</v>
      </c>
    </row>
    <row r="36" spans="1:12" x14ac:dyDescent="0.25">
      <c r="A36" t="s">
        <v>11</v>
      </c>
      <c r="B36" t="s">
        <v>12</v>
      </c>
      <c r="C36" t="s">
        <v>12</v>
      </c>
      <c r="D36" t="s">
        <v>13</v>
      </c>
      <c r="E36" s="1">
        <v>40381</v>
      </c>
      <c r="F36" s="2">
        <v>2.7708333333333331E-2</v>
      </c>
      <c r="G36" t="s">
        <v>14</v>
      </c>
      <c r="H36" t="s">
        <v>44</v>
      </c>
      <c r="I36">
        <v>0.14599999999999999</v>
      </c>
    </row>
    <row r="37" spans="1:12" x14ac:dyDescent="0.25">
      <c r="A37" t="s">
        <v>153</v>
      </c>
      <c r="B37" t="s">
        <v>16</v>
      </c>
      <c r="C37" t="s">
        <v>17</v>
      </c>
      <c r="D37" t="s">
        <v>18</v>
      </c>
      <c r="E37" s="1">
        <v>40381</v>
      </c>
      <c r="F37" s="2">
        <v>0.61797453703703698</v>
      </c>
      <c r="G37" t="s">
        <v>14</v>
      </c>
      <c r="H37" t="s">
        <v>45</v>
      </c>
      <c r="I37">
        <v>0</v>
      </c>
    </row>
    <row r="38" spans="1:12" x14ac:dyDescent="0.25">
      <c r="A38" t="s">
        <v>11</v>
      </c>
      <c r="B38" t="s">
        <v>12</v>
      </c>
      <c r="C38" t="s">
        <v>12</v>
      </c>
      <c r="D38" t="s">
        <v>13</v>
      </c>
      <c r="E38" s="1">
        <v>40382</v>
      </c>
      <c r="F38" s="2">
        <v>1.1319444444444444E-2</v>
      </c>
      <c r="G38" t="s">
        <v>14</v>
      </c>
      <c r="H38" t="s">
        <v>46</v>
      </c>
      <c r="I38">
        <v>0.157</v>
      </c>
    </row>
    <row r="39" spans="1:12" x14ac:dyDescent="0.25">
      <c r="A39" t="s">
        <v>138</v>
      </c>
      <c r="B39" t="s">
        <v>16</v>
      </c>
      <c r="C39" t="s">
        <v>17</v>
      </c>
      <c r="D39" t="s">
        <v>18</v>
      </c>
      <c r="E39" s="1">
        <v>40382</v>
      </c>
      <c r="F39" s="2">
        <v>0.42503472222222222</v>
      </c>
      <c r="G39" t="s">
        <v>14</v>
      </c>
      <c r="H39" t="s">
        <v>47</v>
      </c>
      <c r="I39">
        <v>0</v>
      </c>
    </row>
    <row r="40" spans="1:12" x14ac:dyDescent="0.25">
      <c r="A40" t="s">
        <v>147</v>
      </c>
      <c r="B40" t="s">
        <v>16</v>
      </c>
      <c r="C40" t="s">
        <v>17</v>
      </c>
      <c r="D40" t="s">
        <v>18</v>
      </c>
      <c r="E40" s="1">
        <v>40382</v>
      </c>
      <c r="F40" s="2">
        <v>0.54804398148148148</v>
      </c>
      <c r="G40" t="s">
        <v>14</v>
      </c>
      <c r="H40" t="s">
        <v>48</v>
      </c>
      <c r="I40">
        <v>0</v>
      </c>
    </row>
    <row r="41" spans="1:12" x14ac:dyDescent="0.25">
      <c r="A41" t="s">
        <v>148</v>
      </c>
      <c r="B41" t="s">
        <v>26</v>
      </c>
      <c r="C41" t="s">
        <v>12</v>
      </c>
      <c r="D41" t="s">
        <v>18</v>
      </c>
      <c r="E41" s="1">
        <v>40382</v>
      </c>
      <c r="F41" s="2">
        <v>0.72097222222222224</v>
      </c>
      <c r="G41" t="s">
        <v>14</v>
      </c>
      <c r="H41" t="s">
        <v>12</v>
      </c>
      <c r="I41">
        <v>0.15</v>
      </c>
    </row>
    <row r="42" spans="1:12" x14ac:dyDescent="0.25">
      <c r="A42" t="s">
        <v>167</v>
      </c>
      <c r="B42" t="s">
        <v>16</v>
      </c>
      <c r="C42" t="s">
        <v>17</v>
      </c>
      <c r="D42" t="s">
        <v>18</v>
      </c>
      <c r="E42" s="1">
        <v>40382</v>
      </c>
      <c r="F42" s="2">
        <v>0.73379629629629628</v>
      </c>
      <c r="G42" t="s">
        <v>14</v>
      </c>
      <c r="H42" t="s">
        <v>49</v>
      </c>
      <c r="I42">
        <v>0.40920000000000001</v>
      </c>
    </row>
    <row r="43" spans="1:12" x14ac:dyDescent="0.25">
      <c r="A43" t="s">
        <v>167</v>
      </c>
      <c r="B43" t="s">
        <v>16</v>
      </c>
      <c r="C43" t="s">
        <v>17</v>
      </c>
      <c r="D43" t="s">
        <v>18</v>
      </c>
      <c r="E43" s="1">
        <v>40382</v>
      </c>
      <c r="F43" s="2">
        <v>0.74280092592592595</v>
      </c>
      <c r="G43" t="s">
        <v>14</v>
      </c>
      <c r="H43" t="s">
        <v>50</v>
      </c>
      <c r="I43">
        <v>1.101</v>
      </c>
    </row>
    <row r="44" spans="1:12" x14ac:dyDescent="0.25">
      <c r="A44" t="s">
        <v>167</v>
      </c>
      <c r="B44" t="s">
        <v>26</v>
      </c>
      <c r="C44" t="s">
        <v>12</v>
      </c>
      <c r="D44" t="s">
        <v>18</v>
      </c>
      <c r="E44" s="1">
        <v>40382</v>
      </c>
      <c r="F44" s="2">
        <v>0.81304398148148149</v>
      </c>
      <c r="G44" t="s">
        <v>14</v>
      </c>
      <c r="H44" t="s">
        <v>12</v>
      </c>
      <c r="I44">
        <v>0.15</v>
      </c>
    </row>
    <row r="45" spans="1:12" x14ac:dyDescent="0.25">
      <c r="A45" t="s">
        <v>147</v>
      </c>
      <c r="B45" t="s">
        <v>16</v>
      </c>
      <c r="C45" t="s">
        <v>17</v>
      </c>
      <c r="D45" t="s">
        <v>18</v>
      </c>
      <c r="E45" s="1">
        <v>40382</v>
      </c>
      <c r="F45" s="2">
        <v>0.8743981481481482</v>
      </c>
      <c r="G45" t="s">
        <v>14</v>
      </c>
      <c r="H45" t="s">
        <v>51</v>
      </c>
      <c r="I45">
        <v>0.23100000000000001</v>
      </c>
      <c r="L45" s="3"/>
    </row>
    <row r="46" spans="1:12" x14ac:dyDescent="0.25">
      <c r="A46" t="s">
        <v>11</v>
      </c>
      <c r="B46" t="s">
        <v>12</v>
      </c>
      <c r="C46" t="s">
        <v>12</v>
      </c>
      <c r="D46" t="s">
        <v>13</v>
      </c>
      <c r="E46" s="1">
        <v>40383</v>
      </c>
      <c r="F46" s="2">
        <v>1.275462962962963E-2</v>
      </c>
      <c r="G46" t="s">
        <v>14</v>
      </c>
      <c r="H46" t="s">
        <v>52</v>
      </c>
      <c r="I46">
        <v>0.31280000000000002</v>
      </c>
    </row>
    <row r="47" spans="1:12" x14ac:dyDescent="0.25">
      <c r="A47" t="s">
        <v>11</v>
      </c>
      <c r="B47" t="s">
        <v>12</v>
      </c>
      <c r="C47" t="s">
        <v>12</v>
      </c>
      <c r="D47" t="s">
        <v>13</v>
      </c>
      <c r="E47" s="1">
        <v>40384</v>
      </c>
      <c r="F47" s="2">
        <v>2.0648148148148148E-2</v>
      </c>
      <c r="G47" t="s">
        <v>14</v>
      </c>
      <c r="H47" t="s">
        <v>53</v>
      </c>
      <c r="I47">
        <v>0.2752</v>
      </c>
    </row>
    <row r="48" spans="1:12" x14ac:dyDescent="0.25">
      <c r="A48" t="s">
        <v>138</v>
      </c>
      <c r="B48" t="s">
        <v>16</v>
      </c>
      <c r="C48" t="s">
        <v>17</v>
      </c>
      <c r="D48" t="s">
        <v>18</v>
      </c>
      <c r="E48" s="1">
        <v>40384</v>
      </c>
      <c r="F48" s="2">
        <v>0.4157986111111111</v>
      </c>
      <c r="G48" t="s">
        <v>14</v>
      </c>
      <c r="H48" t="s">
        <v>54</v>
      </c>
      <c r="I48">
        <v>0</v>
      </c>
    </row>
    <row r="49" spans="1:9" x14ac:dyDescent="0.25">
      <c r="A49" t="s">
        <v>138</v>
      </c>
      <c r="B49" t="s">
        <v>16</v>
      </c>
      <c r="C49" t="s">
        <v>17</v>
      </c>
      <c r="D49" t="s">
        <v>18</v>
      </c>
      <c r="E49" s="1">
        <v>40384</v>
      </c>
      <c r="F49" s="2">
        <v>0.41771990740740739</v>
      </c>
      <c r="G49" t="s">
        <v>14</v>
      </c>
      <c r="H49" t="s">
        <v>55</v>
      </c>
      <c r="I49">
        <v>0</v>
      </c>
    </row>
    <row r="50" spans="1:9" x14ac:dyDescent="0.25">
      <c r="A50" t="s">
        <v>149</v>
      </c>
      <c r="B50" t="s">
        <v>16</v>
      </c>
      <c r="C50" t="s">
        <v>17</v>
      </c>
      <c r="D50" t="s">
        <v>18</v>
      </c>
      <c r="E50" s="1">
        <v>40384</v>
      </c>
      <c r="F50" s="2">
        <v>0.48947916666666669</v>
      </c>
      <c r="G50" t="s">
        <v>14</v>
      </c>
      <c r="H50" t="s">
        <v>35</v>
      </c>
      <c r="I50">
        <v>0</v>
      </c>
    </row>
    <row r="51" spans="1:9" x14ac:dyDescent="0.25">
      <c r="A51" t="s">
        <v>167</v>
      </c>
      <c r="B51" t="s">
        <v>26</v>
      </c>
      <c r="C51" t="s">
        <v>12</v>
      </c>
      <c r="D51" t="s">
        <v>18</v>
      </c>
      <c r="E51" s="1">
        <v>40384</v>
      </c>
      <c r="F51" s="2">
        <v>0.52642361111111113</v>
      </c>
      <c r="G51" t="s">
        <v>14</v>
      </c>
      <c r="H51" t="s">
        <v>12</v>
      </c>
      <c r="I51">
        <v>0.15</v>
      </c>
    </row>
    <row r="52" spans="1:9" x14ac:dyDescent="0.25">
      <c r="A52" t="s">
        <v>135</v>
      </c>
      <c r="B52" t="s">
        <v>16</v>
      </c>
      <c r="C52" t="s">
        <v>17</v>
      </c>
      <c r="D52" t="s">
        <v>18</v>
      </c>
      <c r="E52" s="1">
        <v>40384</v>
      </c>
      <c r="F52" s="2">
        <v>0.55357638888888883</v>
      </c>
      <c r="G52" t="s">
        <v>14</v>
      </c>
      <c r="H52" t="s">
        <v>56</v>
      </c>
      <c r="I52">
        <v>0</v>
      </c>
    </row>
    <row r="53" spans="1:9" x14ac:dyDescent="0.25">
      <c r="A53" t="s">
        <v>149</v>
      </c>
      <c r="B53" t="s">
        <v>16</v>
      </c>
      <c r="C53" t="s">
        <v>17</v>
      </c>
      <c r="D53" t="s">
        <v>18</v>
      </c>
      <c r="E53" s="1">
        <v>40384</v>
      </c>
      <c r="F53" s="2">
        <v>0.74348379629629635</v>
      </c>
      <c r="G53" t="s">
        <v>14</v>
      </c>
      <c r="H53" t="s">
        <v>27</v>
      </c>
      <c r="I53">
        <v>0</v>
      </c>
    </row>
    <row r="54" spans="1:9" x14ac:dyDescent="0.25">
      <c r="A54" t="s">
        <v>154</v>
      </c>
      <c r="B54" t="s">
        <v>16</v>
      </c>
      <c r="C54" t="s">
        <v>17</v>
      </c>
      <c r="D54" t="s">
        <v>18</v>
      </c>
      <c r="E54" s="1">
        <v>40384</v>
      </c>
      <c r="F54" s="2">
        <v>0.74421296296296291</v>
      </c>
      <c r="G54" t="s">
        <v>14</v>
      </c>
      <c r="H54" t="s">
        <v>57</v>
      </c>
      <c r="I54">
        <v>0</v>
      </c>
    </row>
    <row r="55" spans="1:9" x14ac:dyDescent="0.25">
      <c r="A55" t="s">
        <v>154</v>
      </c>
      <c r="B55" t="s">
        <v>16</v>
      </c>
      <c r="C55" t="s">
        <v>17</v>
      </c>
      <c r="D55" t="s">
        <v>18</v>
      </c>
      <c r="E55" s="1">
        <v>40384</v>
      </c>
      <c r="F55" s="2">
        <v>0.75009259259259264</v>
      </c>
      <c r="G55" t="s">
        <v>14</v>
      </c>
      <c r="H55" t="s">
        <v>40</v>
      </c>
      <c r="I55">
        <v>0</v>
      </c>
    </row>
    <row r="56" spans="1:9" x14ac:dyDescent="0.25">
      <c r="A56" t="s">
        <v>138</v>
      </c>
      <c r="B56" t="s">
        <v>16</v>
      </c>
      <c r="C56" t="s">
        <v>17</v>
      </c>
      <c r="D56" t="s">
        <v>18</v>
      </c>
      <c r="E56" s="1">
        <v>40384</v>
      </c>
      <c r="F56" s="2">
        <v>0.75065972222222221</v>
      </c>
      <c r="G56" t="s">
        <v>14</v>
      </c>
      <c r="H56" t="s">
        <v>57</v>
      </c>
      <c r="I56">
        <v>0</v>
      </c>
    </row>
    <row r="57" spans="1:9" x14ac:dyDescent="0.25">
      <c r="A57" t="s">
        <v>11</v>
      </c>
      <c r="B57" t="s">
        <v>12</v>
      </c>
      <c r="C57" t="s">
        <v>12</v>
      </c>
      <c r="D57" t="s">
        <v>13</v>
      </c>
      <c r="E57" s="1">
        <v>40385</v>
      </c>
      <c r="F57" s="2">
        <v>3.9930555555555561E-3</v>
      </c>
      <c r="G57" t="s">
        <v>14</v>
      </c>
      <c r="H57" t="s">
        <v>58</v>
      </c>
      <c r="I57">
        <v>0.17630000000000001</v>
      </c>
    </row>
    <row r="58" spans="1:9" x14ac:dyDescent="0.25">
      <c r="A58" t="s">
        <v>138</v>
      </c>
      <c r="B58" t="s">
        <v>16</v>
      </c>
      <c r="C58" t="s">
        <v>17</v>
      </c>
      <c r="D58" t="s">
        <v>18</v>
      </c>
      <c r="E58" s="1">
        <v>40385</v>
      </c>
      <c r="F58" s="2">
        <v>0.40376157407407409</v>
      </c>
      <c r="G58" t="s">
        <v>14</v>
      </c>
      <c r="H58" t="s">
        <v>51</v>
      </c>
      <c r="I58">
        <v>0</v>
      </c>
    </row>
    <row r="59" spans="1:9" x14ac:dyDescent="0.25">
      <c r="A59" t="s">
        <v>167</v>
      </c>
      <c r="B59" t="s">
        <v>26</v>
      </c>
      <c r="C59" t="s">
        <v>12</v>
      </c>
      <c r="D59" t="s">
        <v>18</v>
      </c>
      <c r="E59" s="1">
        <v>40385</v>
      </c>
      <c r="F59" s="2">
        <v>0.51576388888888891</v>
      </c>
      <c r="G59" t="s">
        <v>14</v>
      </c>
      <c r="H59" t="s">
        <v>12</v>
      </c>
      <c r="I59">
        <v>0.15</v>
      </c>
    </row>
    <row r="60" spans="1:9" x14ac:dyDescent="0.25">
      <c r="A60" t="s">
        <v>167</v>
      </c>
      <c r="B60" t="s">
        <v>16</v>
      </c>
      <c r="C60" t="s">
        <v>17</v>
      </c>
      <c r="D60" t="s">
        <v>18</v>
      </c>
      <c r="E60" s="1">
        <v>40385</v>
      </c>
      <c r="F60" s="2">
        <v>0.52428240740740739</v>
      </c>
      <c r="G60" t="s">
        <v>14</v>
      </c>
      <c r="H60" t="s">
        <v>59</v>
      </c>
      <c r="I60">
        <v>0</v>
      </c>
    </row>
    <row r="61" spans="1:9" x14ac:dyDescent="0.25">
      <c r="A61" t="s">
        <v>155</v>
      </c>
      <c r="B61" t="s">
        <v>16</v>
      </c>
      <c r="C61" t="s">
        <v>17</v>
      </c>
      <c r="D61" t="s">
        <v>42</v>
      </c>
      <c r="E61" s="1">
        <v>40385</v>
      </c>
      <c r="F61" s="2">
        <v>0.57672453703703697</v>
      </c>
      <c r="G61" t="s">
        <v>14</v>
      </c>
      <c r="H61" t="s">
        <v>22</v>
      </c>
      <c r="I61">
        <v>0</v>
      </c>
    </row>
    <row r="62" spans="1:9" x14ac:dyDescent="0.25">
      <c r="A62" t="s">
        <v>167</v>
      </c>
      <c r="B62" t="s">
        <v>16</v>
      </c>
      <c r="C62" t="s">
        <v>17</v>
      </c>
      <c r="D62" t="s">
        <v>18</v>
      </c>
      <c r="E62" s="1">
        <v>40385</v>
      </c>
      <c r="F62" s="2">
        <v>0.69337962962962962</v>
      </c>
      <c r="G62" t="s">
        <v>14</v>
      </c>
      <c r="H62" t="s">
        <v>60</v>
      </c>
      <c r="I62">
        <v>0</v>
      </c>
    </row>
    <row r="63" spans="1:9" x14ac:dyDescent="0.25">
      <c r="A63" t="s">
        <v>167</v>
      </c>
      <c r="B63" t="s">
        <v>16</v>
      </c>
      <c r="C63" t="s">
        <v>17</v>
      </c>
      <c r="D63" t="s">
        <v>18</v>
      </c>
      <c r="E63" s="1">
        <v>40385</v>
      </c>
      <c r="F63" s="2">
        <v>0.70317129629629627</v>
      </c>
      <c r="G63" t="s">
        <v>14</v>
      </c>
      <c r="H63" t="s">
        <v>61</v>
      </c>
      <c r="I63">
        <v>1.7111000000000001</v>
      </c>
    </row>
    <row r="64" spans="1:9" x14ac:dyDescent="0.25">
      <c r="A64" t="s">
        <v>167</v>
      </c>
      <c r="B64" t="s">
        <v>16</v>
      </c>
      <c r="C64" t="s">
        <v>17</v>
      </c>
      <c r="D64" t="s">
        <v>18</v>
      </c>
      <c r="E64" s="1">
        <v>40385</v>
      </c>
      <c r="F64" s="2">
        <v>0.75615740740740733</v>
      </c>
      <c r="G64" t="s">
        <v>14</v>
      </c>
      <c r="H64" t="s">
        <v>62</v>
      </c>
      <c r="I64">
        <v>0.64500000000000002</v>
      </c>
    </row>
    <row r="65" spans="1:9" x14ac:dyDescent="0.25">
      <c r="A65" t="s">
        <v>167</v>
      </c>
      <c r="B65" t="s">
        <v>26</v>
      </c>
      <c r="C65" t="s">
        <v>12</v>
      </c>
      <c r="D65" t="s">
        <v>18</v>
      </c>
      <c r="E65" s="1">
        <v>40385</v>
      </c>
      <c r="F65" s="2">
        <v>0.7961921296296296</v>
      </c>
      <c r="G65" t="s">
        <v>14</v>
      </c>
      <c r="H65" t="s">
        <v>12</v>
      </c>
      <c r="I65">
        <v>0.15</v>
      </c>
    </row>
    <row r="66" spans="1:9" x14ac:dyDescent="0.25">
      <c r="A66" t="s">
        <v>167</v>
      </c>
      <c r="B66" t="s">
        <v>26</v>
      </c>
      <c r="C66" t="s">
        <v>12</v>
      </c>
      <c r="D66" t="s">
        <v>18</v>
      </c>
      <c r="E66" s="1">
        <v>40385</v>
      </c>
      <c r="F66" s="2">
        <v>0.79702546296296306</v>
      </c>
      <c r="G66" t="s">
        <v>14</v>
      </c>
      <c r="H66" t="s">
        <v>12</v>
      </c>
      <c r="I66">
        <v>0.15</v>
      </c>
    </row>
    <row r="67" spans="1:9" x14ac:dyDescent="0.25">
      <c r="A67" t="s">
        <v>11</v>
      </c>
      <c r="B67" t="s">
        <v>12</v>
      </c>
      <c r="C67" t="s">
        <v>12</v>
      </c>
      <c r="D67" t="s">
        <v>13</v>
      </c>
      <c r="E67" s="1">
        <v>40386</v>
      </c>
      <c r="F67" s="2">
        <v>1.9224537037037037E-2</v>
      </c>
      <c r="G67" t="s">
        <v>14</v>
      </c>
      <c r="H67" t="s">
        <v>63</v>
      </c>
      <c r="I67">
        <v>0.24379999999999999</v>
      </c>
    </row>
    <row r="68" spans="1:9" x14ac:dyDescent="0.25">
      <c r="A68" t="s">
        <v>140</v>
      </c>
      <c r="B68" t="s">
        <v>16</v>
      </c>
      <c r="C68" t="s">
        <v>17</v>
      </c>
      <c r="D68" t="s">
        <v>18</v>
      </c>
      <c r="E68" s="1">
        <v>40386</v>
      </c>
      <c r="F68" s="2">
        <v>0.50400462962962966</v>
      </c>
      <c r="G68" t="s">
        <v>14</v>
      </c>
      <c r="H68" t="s">
        <v>64</v>
      </c>
      <c r="I68">
        <v>0</v>
      </c>
    </row>
    <row r="69" spans="1:9" x14ac:dyDescent="0.25">
      <c r="A69" t="s">
        <v>156</v>
      </c>
      <c r="B69" t="s">
        <v>16</v>
      </c>
      <c r="C69" t="s">
        <v>17</v>
      </c>
      <c r="D69" t="s">
        <v>18</v>
      </c>
      <c r="E69" s="1">
        <v>40386</v>
      </c>
      <c r="F69" s="2">
        <v>0.53723379629629631</v>
      </c>
      <c r="G69" t="s">
        <v>14</v>
      </c>
      <c r="H69" t="s">
        <v>35</v>
      </c>
      <c r="I69">
        <v>0</v>
      </c>
    </row>
    <row r="70" spans="1:9" x14ac:dyDescent="0.25">
      <c r="A70" t="s">
        <v>157</v>
      </c>
      <c r="B70" t="s">
        <v>16</v>
      </c>
      <c r="C70" t="s">
        <v>17</v>
      </c>
      <c r="D70" t="s">
        <v>18</v>
      </c>
      <c r="E70" s="1">
        <v>40386</v>
      </c>
      <c r="F70" s="2">
        <v>0.5478587962962963</v>
      </c>
      <c r="G70" t="s">
        <v>14</v>
      </c>
      <c r="H70" t="s">
        <v>65</v>
      </c>
      <c r="I70">
        <v>0</v>
      </c>
    </row>
    <row r="71" spans="1:9" x14ac:dyDescent="0.25">
      <c r="A71" t="s">
        <v>150</v>
      </c>
      <c r="B71" t="s">
        <v>16</v>
      </c>
      <c r="C71" t="s">
        <v>17</v>
      </c>
      <c r="D71" t="s">
        <v>18</v>
      </c>
      <c r="E71" s="1">
        <v>40386</v>
      </c>
      <c r="F71" s="2">
        <v>0.55423611111111104</v>
      </c>
      <c r="G71" t="s">
        <v>14</v>
      </c>
      <c r="H71" t="s">
        <v>66</v>
      </c>
      <c r="I71">
        <v>0</v>
      </c>
    </row>
    <row r="72" spans="1:9" x14ac:dyDescent="0.25">
      <c r="A72" t="s">
        <v>150</v>
      </c>
      <c r="B72" t="s">
        <v>16</v>
      </c>
      <c r="C72" t="s">
        <v>17</v>
      </c>
      <c r="D72" t="s">
        <v>18</v>
      </c>
      <c r="E72" s="1">
        <v>40386</v>
      </c>
      <c r="F72" s="2">
        <v>0.55646990740740743</v>
      </c>
      <c r="G72" t="s">
        <v>14</v>
      </c>
      <c r="H72" t="s">
        <v>67</v>
      </c>
      <c r="I72">
        <v>0</v>
      </c>
    </row>
    <row r="73" spans="1:9" x14ac:dyDescent="0.25">
      <c r="A73" t="s">
        <v>157</v>
      </c>
      <c r="B73" t="s">
        <v>16</v>
      </c>
      <c r="C73" t="s">
        <v>17</v>
      </c>
      <c r="D73" t="s">
        <v>18</v>
      </c>
      <c r="E73" s="1">
        <v>40386</v>
      </c>
      <c r="F73" s="2">
        <v>0.58564814814814814</v>
      </c>
      <c r="G73" t="s">
        <v>14</v>
      </c>
      <c r="H73" t="s">
        <v>23</v>
      </c>
      <c r="I73">
        <v>0</v>
      </c>
    </row>
    <row r="74" spans="1:9" x14ac:dyDescent="0.25">
      <c r="A74" t="s">
        <v>158</v>
      </c>
      <c r="B74" t="s">
        <v>16</v>
      </c>
      <c r="C74" t="s">
        <v>17</v>
      </c>
      <c r="D74" t="s">
        <v>18</v>
      </c>
      <c r="E74" s="1">
        <v>40386</v>
      </c>
      <c r="F74" s="2">
        <v>0.64839120370370373</v>
      </c>
      <c r="G74" t="s">
        <v>14</v>
      </c>
      <c r="H74" t="s">
        <v>68</v>
      </c>
      <c r="I74">
        <v>0</v>
      </c>
    </row>
    <row r="75" spans="1:9" x14ac:dyDescent="0.25">
      <c r="A75" t="s">
        <v>167</v>
      </c>
      <c r="B75" t="s">
        <v>16</v>
      </c>
      <c r="C75" t="s">
        <v>17</v>
      </c>
      <c r="D75" t="s">
        <v>18</v>
      </c>
      <c r="E75" s="1">
        <v>40386</v>
      </c>
      <c r="F75" s="2">
        <v>0.71319444444444446</v>
      </c>
      <c r="G75" t="s">
        <v>14</v>
      </c>
      <c r="H75" t="s">
        <v>69</v>
      </c>
      <c r="I75">
        <v>0.42309999999999998</v>
      </c>
    </row>
    <row r="76" spans="1:9" x14ac:dyDescent="0.25">
      <c r="A76" t="s">
        <v>157</v>
      </c>
      <c r="B76" t="s">
        <v>16</v>
      </c>
      <c r="C76" t="s">
        <v>17</v>
      </c>
      <c r="D76" t="s">
        <v>18</v>
      </c>
      <c r="E76" s="1">
        <v>40386</v>
      </c>
      <c r="F76" s="2">
        <v>0.7481944444444445</v>
      </c>
      <c r="G76" t="s">
        <v>14</v>
      </c>
      <c r="H76" t="s">
        <v>32</v>
      </c>
      <c r="I76">
        <v>0.16800000000000001</v>
      </c>
    </row>
    <row r="77" spans="1:9" x14ac:dyDescent="0.25">
      <c r="A77" t="s">
        <v>138</v>
      </c>
      <c r="B77" t="s">
        <v>16</v>
      </c>
      <c r="C77" t="s">
        <v>17</v>
      </c>
      <c r="D77" t="s">
        <v>18</v>
      </c>
      <c r="E77" s="1">
        <v>40386</v>
      </c>
      <c r="F77" s="2">
        <v>0.75535879629629632</v>
      </c>
      <c r="G77" t="s">
        <v>14</v>
      </c>
      <c r="H77" t="s">
        <v>70</v>
      </c>
      <c r="I77">
        <v>0.17399999999999999</v>
      </c>
    </row>
    <row r="78" spans="1:9" x14ac:dyDescent="0.25">
      <c r="A78" t="s">
        <v>152</v>
      </c>
      <c r="B78" t="s">
        <v>16</v>
      </c>
      <c r="C78" t="s">
        <v>17</v>
      </c>
      <c r="D78" t="s">
        <v>42</v>
      </c>
      <c r="E78" s="1">
        <v>40386</v>
      </c>
      <c r="F78" s="2">
        <v>0.75593749999999993</v>
      </c>
      <c r="G78" t="s">
        <v>14</v>
      </c>
      <c r="H78" t="s">
        <v>23</v>
      </c>
      <c r="I78">
        <v>0.159</v>
      </c>
    </row>
    <row r="79" spans="1:9" x14ac:dyDescent="0.25">
      <c r="A79" t="s">
        <v>152</v>
      </c>
      <c r="B79" t="s">
        <v>16</v>
      </c>
      <c r="C79" t="s">
        <v>17</v>
      </c>
      <c r="D79" t="s">
        <v>42</v>
      </c>
      <c r="E79" s="1">
        <v>40386</v>
      </c>
      <c r="F79" s="2">
        <v>0.76553240740740736</v>
      </c>
      <c r="G79" t="s">
        <v>14</v>
      </c>
      <c r="H79" t="s">
        <v>34</v>
      </c>
      <c r="I79">
        <v>0.219</v>
      </c>
    </row>
    <row r="80" spans="1:9" x14ac:dyDescent="0.25">
      <c r="A80" t="s">
        <v>157</v>
      </c>
      <c r="B80" t="s">
        <v>16</v>
      </c>
      <c r="C80" t="s">
        <v>17</v>
      </c>
      <c r="D80" t="s">
        <v>18</v>
      </c>
      <c r="E80" s="1">
        <v>40386</v>
      </c>
      <c r="F80" s="2">
        <v>0.78489583333333324</v>
      </c>
      <c r="G80" t="s">
        <v>14</v>
      </c>
      <c r="H80" t="s">
        <v>23</v>
      </c>
      <c r="I80">
        <v>0.159</v>
      </c>
    </row>
    <row r="81" spans="1:9" x14ac:dyDescent="0.25">
      <c r="A81" t="s">
        <v>147</v>
      </c>
      <c r="B81" t="s">
        <v>16</v>
      </c>
      <c r="C81" t="s">
        <v>17</v>
      </c>
      <c r="D81" t="s">
        <v>18</v>
      </c>
      <c r="E81" s="1">
        <v>40386</v>
      </c>
      <c r="F81" s="2">
        <v>0.85072916666666665</v>
      </c>
      <c r="G81" t="s">
        <v>14</v>
      </c>
      <c r="H81" t="s">
        <v>45</v>
      </c>
      <c r="I81">
        <v>0.156</v>
      </c>
    </row>
    <row r="82" spans="1:9" x14ac:dyDescent="0.25">
      <c r="A82" t="s">
        <v>167</v>
      </c>
      <c r="B82" t="s">
        <v>26</v>
      </c>
      <c r="C82" t="s">
        <v>12</v>
      </c>
      <c r="D82" t="s">
        <v>18</v>
      </c>
      <c r="E82" s="1">
        <v>40386</v>
      </c>
      <c r="F82" s="2">
        <v>0.94818287037037041</v>
      </c>
      <c r="G82" t="s">
        <v>14</v>
      </c>
      <c r="H82" t="s">
        <v>12</v>
      </c>
      <c r="I82">
        <v>0.15</v>
      </c>
    </row>
    <row r="83" spans="1:9" x14ac:dyDescent="0.25">
      <c r="A83" t="s">
        <v>167</v>
      </c>
      <c r="B83" t="s">
        <v>26</v>
      </c>
      <c r="C83" t="s">
        <v>12</v>
      </c>
      <c r="D83" t="s">
        <v>18</v>
      </c>
      <c r="E83" s="1">
        <v>40386</v>
      </c>
      <c r="F83" s="2">
        <v>0.95019675925925917</v>
      </c>
      <c r="G83" t="s">
        <v>14</v>
      </c>
      <c r="H83" t="s">
        <v>12</v>
      </c>
      <c r="I83">
        <v>0.15</v>
      </c>
    </row>
    <row r="84" spans="1:9" x14ac:dyDescent="0.25">
      <c r="A84" t="s">
        <v>11</v>
      </c>
      <c r="B84" t="s">
        <v>12</v>
      </c>
      <c r="C84" t="s">
        <v>12</v>
      </c>
      <c r="D84" t="s">
        <v>13</v>
      </c>
      <c r="E84" s="1">
        <v>40387</v>
      </c>
      <c r="F84" s="2">
        <v>3.0046296296296297E-2</v>
      </c>
      <c r="G84" t="s">
        <v>14</v>
      </c>
      <c r="H84" t="s">
        <v>71</v>
      </c>
      <c r="I84">
        <v>0.33379999999999999</v>
      </c>
    </row>
    <row r="85" spans="1:9" x14ac:dyDescent="0.25">
      <c r="A85" t="s">
        <v>138</v>
      </c>
      <c r="B85" t="s">
        <v>16</v>
      </c>
      <c r="C85" t="s">
        <v>17</v>
      </c>
      <c r="D85" t="s">
        <v>18</v>
      </c>
      <c r="E85" s="1">
        <v>40387</v>
      </c>
      <c r="F85" s="2">
        <v>0.39769675925925929</v>
      </c>
      <c r="G85" t="s">
        <v>14</v>
      </c>
      <c r="H85" t="s">
        <v>72</v>
      </c>
      <c r="I85">
        <v>0</v>
      </c>
    </row>
    <row r="86" spans="1:9" x14ac:dyDescent="0.25">
      <c r="A86" t="s">
        <v>137</v>
      </c>
      <c r="B86" t="s">
        <v>16</v>
      </c>
      <c r="C86" t="s">
        <v>17</v>
      </c>
      <c r="D86" t="s">
        <v>18</v>
      </c>
      <c r="E86" s="1">
        <v>40387</v>
      </c>
      <c r="F86" s="2">
        <v>0.40714120370370371</v>
      </c>
      <c r="G86" t="s">
        <v>14</v>
      </c>
      <c r="H86" t="s">
        <v>73</v>
      </c>
      <c r="I86">
        <v>0</v>
      </c>
    </row>
    <row r="87" spans="1:9" x14ac:dyDescent="0.25">
      <c r="A87" t="s">
        <v>138</v>
      </c>
      <c r="B87" t="s">
        <v>16</v>
      </c>
      <c r="C87" t="s">
        <v>17</v>
      </c>
      <c r="D87" t="s">
        <v>18</v>
      </c>
      <c r="E87" s="1">
        <v>40387</v>
      </c>
      <c r="F87" s="2">
        <v>0.40796296296296292</v>
      </c>
      <c r="G87" t="s">
        <v>14</v>
      </c>
      <c r="H87" t="s">
        <v>22</v>
      </c>
      <c r="I87">
        <v>0</v>
      </c>
    </row>
    <row r="88" spans="1:9" x14ac:dyDescent="0.25">
      <c r="A88" t="s">
        <v>151</v>
      </c>
      <c r="B88" t="s">
        <v>26</v>
      </c>
      <c r="C88" t="s">
        <v>12</v>
      </c>
      <c r="D88" t="s">
        <v>24</v>
      </c>
      <c r="E88" s="1">
        <v>40387</v>
      </c>
      <c r="F88" s="2">
        <v>0.43793981481481481</v>
      </c>
      <c r="G88" t="s">
        <v>14</v>
      </c>
      <c r="H88" t="s">
        <v>12</v>
      </c>
      <c r="I88">
        <v>0.15</v>
      </c>
    </row>
    <row r="89" spans="1:9" x14ac:dyDescent="0.25">
      <c r="A89" t="s">
        <v>141</v>
      </c>
      <c r="B89" t="s">
        <v>16</v>
      </c>
      <c r="C89" t="s">
        <v>17</v>
      </c>
      <c r="D89" t="s">
        <v>18</v>
      </c>
      <c r="E89" s="1">
        <v>40387</v>
      </c>
      <c r="F89" s="2">
        <v>0.50839120370370372</v>
      </c>
      <c r="G89" t="s">
        <v>14</v>
      </c>
      <c r="H89" t="s">
        <v>23</v>
      </c>
      <c r="I89">
        <v>0</v>
      </c>
    </row>
    <row r="90" spans="1:9" x14ac:dyDescent="0.25">
      <c r="A90" t="s">
        <v>142</v>
      </c>
      <c r="B90" t="s">
        <v>16</v>
      </c>
      <c r="C90" t="s">
        <v>17</v>
      </c>
      <c r="D90" t="s">
        <v>18</v>
      </c>
      <c r="E90" s="1">
        <v>40387</v>
      </c>
      <c r="F90" s="2">
        <v>0.50856481481481486</v>
      </c>
      <c r="G90" t="s">
        <v>14</v>
      </c>
      <c r="H90" t="s">
        <v>23</v>
      </c>
      <c r="I90">
        <v>0</v>
      </c>
    </row>
    <row r="91" spans="1:9" x14ac:dyDescent="0.25">
      <c r="A91" t="s">
        <v>141</v>
      </c>
      <c r="B91" t="s">
        <v>16</v>
      </c>
      <c r="C91" t="s">
        <v>17</v>
      </c>
      <c r="D91" t="s">
        <v>18</v>
      </c>
      <c r="E91" s="1">
        <v>40387</v>
      </c>
      <c r="F91" s="2">
        <v>0.50885416666666672</v>
      </c>
      <c r="G91" t="s">
        <v>14</v>
      </c>
      <c r="H91" t="s">
        <v>23</v>
      </c>
      <c r="I91">
        <v>0</v>
      </c>
    </row>
    <row r="92" spans="1:9" x14ac:dyDescent="0.25">
      <c r="A92" t="s">
        <v>141</v>
      </c>
      <c r="B92" t="s">
        <v>16</v>
      </c>
      <c r="C92" t="s">
        <v>17</v>
      </c>
      <c r="D92" t="s">
        <v>18</v>
      </c>
      <c r="E92" s="1">
        <v>40387</v>
      </c>
      <c r="F92" s="2">
        <v>0.54643518518518519</v>
      </c>
      <c r="G92" t="s">
        <v>14</v>
      </c>
      <c r="H92" t="s">
        <v>66</v>
      </c>
      <c r="I92">
        <v>0</v>
      </c>
    </row>
    <row r="93" spans="1:9" x14ac:dyDescent="0.25">
      <c r="A93" t="s">
        <v>154</v>
      </c>
      <c r="B93" t="s">
        <v>16</v>
      </c>
      <c r="C93" t="s">
        <v>17</v>
      </c>
      <c r="D93" t="s">
        <v>18</v>
      </c>
      <c r="E93" s="1">
        <v>40387</v>
      </c>
      <c r="F93" s="2">
        <v>0.54711805555555559</v>
      </c>
      <c r="G93" t="s">
        <v>14</v>
      </c>
      <c r="H93" t="s">
        <v>74</v>
      </c>
      <c r="I93">
        <v>0</v>
      </c>
    </row>
    <row r="94" spans="1:9" x14ac:dyDescent="0.25">
      <c r="A94" t="s">
        <v>147</v>
      </c>
      <c r="B94" t="s">
        <v>16</v>
      </c>
      <c r="C94" t="s">
        <v>17</v>
      </c>
      <c r="D94" t="s">
        <v>18</v>
      </c>
      <c r="E94" s="1">
        <v>40387</v>
      </c>
      <c r="F94" s="2">
        <v>0.59089120370370374</v>
      </c>
      <c r="G94" t="s">
        <v>14</v>
      </c>
      <c r="H94" t="s">
        <v>70</v>
      </c>
      <c r="I94">
        <v>0</v>
      </c>
    </row>
    <row r="95" spans="1:9" x14ac:dyDescent="0.25">
      <c r="A95" t="s">
        <v>138</v>
      </c>
      <c r="B95" t="s">
        <v>16</v>
      </c>
      <c r="C95" t="s">
        <v>17</v>
      </c>
      <c r="D95" t="s">
        <v>18</v>
      </c>
      <c r="E95" s="1">
        <v>40387</v>
      </c>
      <c r="F95" s="2">
        <v>0.77166666666666661</v>
      </c>
      <c r="G95" t="s">
        <v>14</v>
      </c>
      <c r="H95" t="s">
        <v>75</v>
      </c>
      <c r="I95">
        <v>0</v>
      </c>
    </row>
    <row r="96" spans="1:9" x14ac:dyDescent="0.25">
      <c r="A96" t="s">
        <v>11</v>
      </c>
      <c r="B96" t="s">
        <v>12</v>
      </c>
      <c r="C96" t="s">
        <v>12</v>
      </c>
      <c r="D96" t="s">
        <v>13</v>
      </c>
      <c r="E96" s="1">
        <v>40388</v>
      </c>
      <c r="F96" s="2">
        <v>1.9780092592592592E-2</v>
      </c>
      <c r="G96" t="s">
        <v>14</v>
      </c>
      <c r="H96" t="s">
        <v>76</v>
      </c>
      <c r="I96">
        <v>0.44840000000000002</v>
      </c>
    </row>
    <row r="97" spans="1:9" x14ac:dyDescent="0.25">
      <c r="A97" t="s">
        <v>151</v>
      </c>
      <c r="B97" t="s">
        <v>16</v>
      </c>
      <c r="C97" t="s">
        <v>17</v>
      </c>
      <c r="D97" t="s">
        <v>24</v>
      </c>
      <c r="E97" s="1">
        <v>40388</v>
      </c>
      <c r="F97" s="2">
        <v>0.60518518518518516</v>
      </c>
      <c r="G97" t="s">
        <v>14</v>
      </c>
      <c r="H97" t="s">
        <v>25</v>
      </c>
      <c r="I97">
        <v>0</v>
      </c>
    </row>
    <row r="98" spans="1:9" x14ac:dyDescent="0.25">
      <c r="A98" t="s">
        <v>167</v>
      </c>
      <c r="B98" t="s">
        <v>16</v>
      </c>
      <c r="C98" t="s">
        <v>17</v>
      </c>
      <c r="D98" t="s">
        <v>18</v>
      </c>
      <c r="E98" s="1">
        <v>40388</v>
      </c>
      <c r="F98" s="2">
        <v>0.70387731481481486</v>
      </c>
      <c r="G98" t="s">
        <v>14</v>
      </c>
      <c r="H98" t="s">
        <v>77</v>
      </c>
      <c r="I98">
        <v>0</v>
      </c>
    </row>
    <row r="99" spans="1:9" x14ac:dyDescent="0.25">
      <c r="A99" t="s">
        <v>11</v>
      </c>
      <c r="B99" t="s">
        <v>12</v>
      </c>
      <c r="C99" t="s">
        <v>12</v>
      </c>
      <c r="D99" t="s">
        <v>13</v>
      </c>
      <c r="E99" s="1">
        <v>40389</v>
      </c>
      <c r="F99" s="2">
        <v>3.5543981481481475E-2</v>
      </c>
      <c r="G99" t="s">
        <v>14</v>
      </c>
      <c r="H99" t="s">
        <v>78</v>
      </c>
      <c r="I99">
        <v>0.65139999999999998</v>
      </c>
    </row>
    <row r="100" spans="1:9" x14ac:dyDescent="0.25">
      <c r="A100" t="s">
        <v>143</v>
      </c>
      <c r="B100" t="s">
        <v>16</v>
      </c>
      <c r="C100" t="s">
        <v>17</v>
      </c>
      <c r="D100" t="s">
        <v>18</v>
      </c>
      <c r="E100" s="1">
        <v>40389</v>
      </c>
      <c r="F100" s="2">
        <v>0.45082175925925921</v>
      </c>
      <c r="G100" t="s">
        <v>14</v>
      </c>
      <c r="H100" t="s">
        <v>72</v>
      </c>
      <c r="I100">
        <v>0</v>
      </c>
    </row>
    <row r="101" spans="1:9" x14ac:dyDescent="0.25">
      <c r="A101" t="s">
        <v>138</v>
      </c>
      <c r="B101" t="s">
        <v>16</v>
      </c>
      <c r="C101" t="s">
        <v>17</v>
      </c>
      <c r="D101" t="s">
        <v>18</v>
      </c>
      <c r="E101" s="1">
        <v>40389</v>
      </c>
      <c r="F101" s="2">
        <v>0.45355324074074077</v>
      </c>
      <c r="G101" t="s">
        <v>14</v>
      </c>
      <c r="H101" t="s">
        <v>34</v>
      </c>
      <c r="I101">
        <v>0</v>
      </c>
    </row>
    <row r="102" spans="1:9" x14ac:dyDescent="0.25">
      <c r="A102" t="s">
        <v>159</v>
      </c>
      <c r="B102" t="s">
        <v>16</v>
      </c>
      <c r="C102" t="s">
        <v>17</v>
      </c>
      <c r="D102" t="s">
        <v>42</v>
      </c>
      <c r="E102" s="1">
        <v>40389</v>
      </c>
      <c r="F102" s="2">
        <v>0.45576388888888886</v>
      </c>
      <c r="G102" t="s">
        <v>14</v>
      </c>
      <c r="H102" t="s">
        <v>79</v>
      </c>
      <c r="I102">
        <v>0</v>
      </c>
    </row>
    <row r="103" spans="1:9" x14ac:dyDescent="0.25">
      <c r="A103" t="s">
        <v>138</v>
      </c>
      <c r="B103" t="s">
        <v>16</v>
      </c>
      <c r="C103" t="s">
        <v>17</v>
      </c>
      <c r="D103" t="s">
        <v>18</v>
      </c>
      <c r="E103" s="1">
        <v>40389</v>
      </c>
      <c r="F103" s="2">
        <v>0.45776620370370374</v>
      </c>
      <c r="G103" t="s">
        <v>14</v>
      </c>
      <c r="H103" t="s">
        <v>35</v>
      </c>
      <c r="I103">
        <v>0</v>
      </c>
    </row>
    <row r="104" spans="1:9" x14ac:dyDescent="0.25">
      <c r="A104" t="s">
        <v>154</v>
      </c>
      <c r="B104" t="s">
        <v>16</v>
      </c>
      <c r="C104" t="s">
        <v>17</v>
      </c>
      <c r="D104" t="s">
        <v>18</v>
      </c>
      <c r="E104" s="1">
        <v>40389</v>
      </c>
      <c r="F104" s="2">
        <v>0.45839120370370368</v>
      </c>
      <c r="G104" t="s">
        <v>14</v>
      </c>
      <c r="H104" t="s">
        <v>80</v>
      </c>
      <c r="I104">
        <v>0</v>
      </c>
    </row>
    <row r="105" spans="1:9" x14ac:dyDescent="0.25">
      <c r="A105" t="s">
        <v>160</v>
      </c>
      <c r="B105" t="s">
        <v>16</v>
      </c>
      <c r="C105" t="s">
        <v>17</v>
      </c>
      <c r="D105" t="s">
        <v>42</v>
      </c>
      <c r="E105" s="1">
        <v>40389</v>
      </c>
      <c r="F105" s="2">
        <v>0.59795138888888888</v>
      </c>
      <c r="G105" t="s">
        <v>14</v>
      </c>
      <c r="H105" t="s">
        <v>81</v>
      </c>
      <c r="I105">
        <v>0</v>
      </c>
    </row>
    <row r="106" spans="1:9" x14ac:dyDescent="0.25">
      <c r="A106" t="s">
        <v>144</v>
      </c>
      <c r="B106" t="s">
        <v>16</v>
      </c>
      <c r="C106" t="s">
        <v>17</v>
      </c>
      <c r="D106" t="s">
        <v>82</v>
      </c>
      <c r="E106" s="1">
        <v>40389</v>
      </c>
      <c r="F106" s="2">
        <v>0.60193287037037035</v>
      </c>
      <c r="G106" t="s">
        <v>14</v>
      </c>
      <c r="H106" t="s">
        <v>23</v>
      </c>
      <c r="I106">
        <v>0</v>
      </c>
    </row>
    <row r="107" spans="1:9" x14ac:dyDescent="0.25">
      <c r="A107" t="s">
        <v>161</v>
      </c>
      <c r="B107" t="s">
        <v>16</v>
      </c>
      <c r="C107" t="s">
        <v>17</v>
      </c>
      <c r="D107" t="s">
        <v>24</v>
      </c>
      <c r="E107" s="1">
        <v>40389</v>
      </c>
      <c r="F107" s="2">
        <v>0.60231481481481486</v>
      </c>
      <c r="G107" t="s">
        <v>14</v>
      </c>
      <c r="H107" t="s">
        <v>83</v>
      </c>
      <c r="I107">
        <v>0</v>
      </c>
    </row>
    <row r="108" spans="1:9" x14ac:dyDescent="0.25">
      <c r="A108" t="s">
        <v>160</v>
      </c>
      <c r="B108" t="s">
        <v>16</v>
      </c>
      <c r="C108" t="s">
        <v>17</v>
      </c>
      <c r="D108" t="s">
        <v>42</v>
      </c>
      <c r="E108" s="1">
        <v>40389</v>
      </c>
      <c r="F108" s="2">
        <v>0.74576388888888889</v>
      </c>
      <c r="G108" t="s">
        <v>14</v>
      </c>
      <c r="H108" t="s">
        <v>84</v>
      </c>
      <c r="I108">
        <v>0</v>
      </c>
    </row>
    <row r="109" spans="1:9" x14ac:dyDescent="0.25">
      <c r="A109" t="s">
        <v>167</v>
      </c>
      <c r="B109" t="s">
        <v>16</v>
      </c>
      <c r="C109" t="s">
        <v>17</v>
      </c>
      <c r="D109" t="s">
        <v>18</v>
      </c>
      <c r="E109" s="1">
        <v>40389</v>
      </c>
      <c r="F109" s="2">
        <v>0.75708333333333344</v>
      </c>
      <c r="G109" t="s">
        <v>14</v>
      </c>
      <c r="H109" t="s">
        <v>85</v>
      </c>
      <c r="I109">
        <v>0.48749999999999999</v>
      </c>
    </row>
    <row r="110" spans="1:9" x14ac:dyDescent="0.25">
      <c r="A110" t="s">
        <v>167</v>
      </c>
      <c r="B110" t="s">
        <v>16</v>
      </c>
      <c r="C110" t="s">
        <v>17</v>
      </c>
      <c r="D110" t="s">
        <v>18</v>
      </c>
      <c r="E110" s="1">
        <v>40389</v>
      </c>
      <c r="F110" s="2">
        <v>0.76008101851851861</v>
      </c>
      <c r="G110" t="s">
        <v>14</v>
      </c>
      <c r="H110" t="s">
        <v>86</v>
      </c>
      <c r="I110">
        <v>1.014</v>
      </c>
    </row>
    <row r="111" spans="1:9" x14ac:dyDescent="0.25">
      <c r="A111" t="s">
        <v>167</v>
      </c>
      <c r="B111" t="s">
        <v>26</v>
      </c>
      <c r="C111" t="s">
        <v>12</v>
      </c>
      <c r="D111" t="s">
        <v>18</v>
      </c>
      <c r="E111" s="1">
        <v>40389</v>
      </c>
      <c r="F111" s="2">
        <v>0.82552083333333337</v>
      </c>
      <c r="G111" t="s">
        <v>14</v>
      </c>
      <c r="H111" t="s">
        <v>12</v>
      </c>
      <c r="I111">
        <v>0.15</v>
      </c>
    </row>
    <row r="112" spans="1:9" x14ac:dyDescent="0.25">
      <c r="A112" t="s">
        <v>11</v>
      </c>
      <c r="B112" t="s">
        <v>12</v>
      </c>
      <c r="C112" t="s">
        <v>12</v>
      </c>
      <c r="D112" t="s">
        <v>13</v>
      </c>
      <c r="E112" s="1">
        <v>40390</v>
      </c>
      <c r="F112" s="2">
        <v>5.4004629629629632E-2</v>
      </c>
      <c r="G112" t="s">
        <v>14</v>
      </c>
      <c r="H112" t="s">
        <v>87</v>
      </c>
      <c r="I112">
        <v>0.12470000000000001</v>
      </c>
    </row>
    <row r="113" spans="1:9" x14ac:dyDescent="0.25">
      <c r="A113" t="s">
        <v>158</v>
      </c>
      <c r="B113" t="s">
        <v>16</v>
      </c>
      <c r="C113" t="s">
        <v>17</v>
      </c>
      <c r="D113" t="s">
        <v>18</v>
      </c>
      <c r="E113" s="1">
        <v>40390</v>
      </c>
      <c r="F113" s="2">
        <v>0.54975694444444445</v>
      </c>
      <c r="G113" t="s">
        <v>14</v>
      </c>
      <c r="H113" t="s">
        <v>88</v>
      </c>
      <c r="I113">
        <v>0</v>
      </c>
    </row>
    <row r="114" spans="1:9" x14ac:dyDescent="0.25">
      <c r="A114" t="s">
        <v>147</v>
      </c>
      <c r="B114" t="s">
        <v>16</v>
      </c>
      <c r="C114" t="s">
        <v>17</v>
      </c>
      <c r="D114" t="s">
        <v>18</v>
      </c>
      <c r="E114" s="1">
        <v>40390</v>
      </c>
      <c r="F114" s="2">
        <v>0.65930555555555559</v>
      </c>
      <c r="G114" t="s">
        <v>14</v>
      </c>
      <c r="H114" t="s">
        <v>23</v>
      </c>
      <c r="I114">
        <v>0</v>
      </c>
    </row>
    <row r="115" spans="1:9" x14ac:dyDescent="0.25">
      <c r="A115" t="s">
        <v>11</v>
      </c>
      <c r="B115" t="s">
        <v>12</v>
      </c>
      <c r="C115" t="s">
        <v>12</v>
      </c>
      <c r="D115" t="s">
        <v>13</v>
      </c>
      <c r="E115" s="1">
        <v>40391</v>
      </c>
      <c r="F115" s="2">
        <v>2.2881944444444444E-2</v>
      </c>
      <c r="G115" t="s">
        <v>14</v>
      </c>
      <c r="H115" t="s">
        <v>89</v>
      </c>
      <c r="I115">
        <v>0.1981</v>
      </c>
    </row>
    <row r="116" spans="1:9" x14ac:dyDescent="0.25">
      <c r="A116" t="s">
        <v>138</v>
      </c>
      <c r="B116" t="s">
        <v>16</v>
      </c>
      <c r="C116" t="s">
        <v>17</v>
      </c>
      <c r="D116" t="s">
        <v>18</v>
      </c>
      <c r="E116" s="1">
        <v>40391</v>
      </c>
      <c r="F116" s="2">
        <v>0.50592592592592589</v>
      </c>
      <c r="G116" t="s">
        <v>14</v>
      </c>
      <c r="H116" t="s">
        <v>90</v>
      </c>
      <c r="I116">
        <v>0</v>
      </c>
    </row>
    <row r="117" spans="1:9" x14ac:dyDescent="0.25">
      <c r="A117" t="s">
        <v>135</v>
      </c>
      <c r="B117" t="s">
        <v>16</v>
      </c>
      <c r="C117" t="s">
        <v>17</v>
      </c>
      <c r="D117" t="s">
        <v>18</v>
      </c>
      <c r="E117" s="1">
        <v>40391</v>
      </c>
      <c r="F117" s="2">
        <v>0.54377314814814814</v>
      </c>
      <c r="G117" t="s">
        <v>14</v>
      </c>
      <c r="H117" t="s">
        <v>40</v>
      </c>
      <c r="I117">
        <v>0</v>
      </c>
    </row>
    <row r="118" spans="1:9" x14ac:dyDescent="0.25">
      <c r="A118" t="s">
        <v>11</v>
      </c>
      <c r="B118" t="s">
        <v>12</v>
      </c>
      <c r="C118" t="s">
        <v>12</v>
      </c>
      <c r="D118" t="s">
        <v>13</v>
      </c>
      <c r="E118" s="1">
        <v>40392</v>
      </c>
      <c r="F118" s="2">
        <v>1.7534722222222222E-2</v>
      </c>
      <c r="G118" t="s">
        <v>14</v>
      </c>
      <c r="H118" t="s">
        <v>91</v>
      </c>
      <c r="I118">
        <v>0.2177</v>
      </c>
    </row>
    <row r="119" spans="1:9" x14ac:dyDescent="0.25">
      <c r="A119" t="s">
        <v>150</v>
      </c>
      <c r="B119" t="s">
        <v>16</v>
      </c>
      <c r="C119" t="s">
        <v>17</v>
      </c>
      <c r="D119" t="s">
        <v>18</v>
      </c>
      <c r="E119" s="1">
        <v>40392</v>
      </c>
      <c r="F119" s="2">
        <v>0.40335648148148145</v>
      </c>
      <c r="G119" t="s">
        <v>14</v>
      </c>
      <c r="H119" t="s">
        <v>92</v>
      </c>
      <c r="I119">
        <v>0</v>
      </c>
    </row>
    <row r="120" spans="1:9" x14ac:dyDescent="0.25">
      <c r="A120" t="s">
        <v>148</v>
      </c>
      <c r="B120" t="s">
        <v>26</v>
      </c>
      <c r="C120" t="s">
        <v>12</v>
      </c>
      <c r="D120" t="s">
        <v>18</v>
      </c>
      <c r="E120" s="1">
        <v>40392</v>
      </c>
      <c r="F120" s="2">
        <v>0.42975694444444446</v>
      </c>
      <c r="G120" t="s">
        <v>14</v>
      </c>
      <c r="H120" t="s">
        <v>12</v>
      </c>
      <c r="I120">
        <v>0.15</v>
      </c>
    </row>
    <row r="121" spans="1:9" x14ac:dyDescent="0.25">
      <c r="A121" t="s">
        <v>139</v>
      </c>
      <c r="B121" t="s">
        <v>16</v>
      </c>
      <c r="C121" t="s">
        <v>17</v>
      </c>
      <c r="D121" t="s">
        <v>18</v>
      </c>
      <c r="E121" s="1">
        <v>40392</v>
      </c>
      <c r="F121" s="2">
        <v>0.44398148148148148</v>
      </c>
      <c r="G121" t="s">
        <v>14</v>
      </c>
      <c r="H121" t="s">
        <v>93</v>
      </c>
      <c r="I121">
        <v>0</v>
      </c>
    </row>
    <row r="122" spans="1:9" x14ac:dyDescent="0.25">
      <c r="A122" t="s">
        <v>154</v>
      </c>
      <c r="B122" t="s">
        <v>16</v>
      </c>
      <c r="C122" t="s">
        <v>17</v>
      </c>
      <c r="D122" t="s">
        <v>18</v>
      </c>
      <c r="E122" s="1">
        <v>40392</v>
      </c>
      <c r="F122" s="2">
        <v>0.44916666666666666</v>
      </c>
      <c r="G122" t="s">
        <v>14</v>
      </c>
      <c r="H122" t="s">
        <v>20</v>
      </c>
      <c r="I122">
        <v>0</v>
      </c>
    </row>
    <row r="123" spans="1:9" x14ac:dyDescent="0.25">
      <c r="A123" t="s">
        <v>142</v>
      </c>
      <c r="B123" t="s">
        <v>16</v>
      </c>
      <c r="C123" t="s">
        <v>17</v>
      </c>
      <c r="D123" t="s">
        <v>18</v>
      </c>
      <c r="E123" s="1">
        <v>40392</v>
      </c>
      <c r="F123" s="2">
        <v>0.45019675925925928</v>
      </c>
      <c r="G123" t="s">
        <v>14</v>
      </c>
      <c r="H123" t="s">
        <v>94</v>
      </c>
      <c r="I123">
        <v>0</v>
      </c>
    </row>
    <row r="124" spans="1:9" x14ac:dyDescent="0.25">
      <c r="A124" t="s">
        <v>162</v>
      </c>
      <c r="B124" t="s">
        <v>16</v>
      </c>
      <c r="C124" t="s">
        <v>17</v>
      </c>
      <c r="D124" t="s">
        <v>82</v>
      </c>
      <c r="E124" s="1">
        <v>40392</v>
      </c>
      <c r="F124" s="2">
        <v>0.45145833333333335</v>
      </c>
      <c r="G124" t="s">
        <v>14</v>
      </c>
      <c r="H124" t="s">
        <v>94</v>
      </c>
      <c r="I124">
        <v>0</v>
      </c>
    </row>
    <row r="125" spans="1:9" x14ac:dyDescent="0.25">
      <c r="A125" t="s">
        <v>138</v>
      </c>
      <c r="B125" t="s">
        <v>16</v>
      </c>
      <c r="C125" t="s">
        <v>17</v>
      </c>
      <c r="D125" t="s">
        <v>18</v>
      </c>
      <c r="E125" s="1">
        <v>40392</v>
      </c>
      <c r="F125" s="2">
        <v>0.71856481481481482</v>
      </c>
      <c r="G125" t="s">
        <v>14</v>
      </c>
      <c r="H125" t="s">
        <v>94</v>
      </c>
      <c r="I125">
        <v>0</v>
      </c>
    </row>
    <row r="126" spans="1:9" x14ac:dyDescent="0.25">
      <c r="A126" t="s">
        <v>11</v>
      </c>
      <c r="B126" t="s">
        <v>12</v>
      </c>
      <c r="C126" t="s">
        <v>12</v>
      </c>
      <c r="D126" t="s">
        <v>13</v>
      </c>
      <c r="E126" s="1">
        <v>40393</v>
      </c>
      <c r="F126" s="2">
        <v>1.9780092592592592E-2</v>
      </c>
      <c r="G126" t="s">
        <v>14</v>
      </c>
      <c r="H126" t="s">
        <v>95</v>
      </c>
      <c r="I126">
        <v>0.15509999999999999</v>
      </c>
    </row>
    <row r="127" spans="1:9" x14ac:dyDescent="0.25">
      <c r="A127" t="s">
        <v>138</v>
      </c>
      <c r="B127" t="s">
        <v>16</v>
      </c>
      <c r="C127" t="s">
        <v>17</v>
      </c>
      <c r="D127" t="s">
        <v>18</v>
      </c>
      <c r="E127" s="1">
        <v>40393</v>
      </c>
      <c r="F127" s="2">
        <v>0.37746527777777777</v>
      </c>
      <c r="G127" t="s">
        <v>14</v>
      </c>
      <c r="H127" t="s">
        <v>96</v>
      </c>
      <c r="I127">
        <v>0</v>
      </c>
    </row>
    <row r="128" spans="1:9" x14ac:dyDescent="0.25">
      <c r="A128" t="s">
        <v>138</v>
      </c>
      <c r="B128" t="s">
        <v>16</v>
      </c>
      <c r="C128" t="s">
        <v>17</v>
      </c>
      <c r="D128" t="s">
        <v>18</v>
      </c>
      <c r="E128" s="1">
        <v>40393</v>
      </c>
      <c r="F128" s="2">
        <v>0.38547453703703699</v>
      </c>
      <c r="G128" t="s">
        <v>14</v>
      </c>
      <c r="H128" t="s">
        <v>23</v>
      </c>
      <c r="I128">
        <v>0</v>
      </c>
    </row>
    <row r="129" spans="1:9" x14ac:dyDescent="0.25">
      <c r="A129" t="s">
        <v>138</v>
      </c>
      <c r="B129" t="s">
        <v>16</v>
      </c>
      <c r="C129" t="s">
        <v>17</v>
      </c>
      <c r="D129" t="s">
        <v>18</v>
      </c>
      <c r="E129" s="1">
        <v>40393</v>
      </c>
      <c r="F129" s="2">
        <v>0.38598379629629626</v>
      </c>
      <c r="G129" t="s">
        <v>14</v>
      </c>
      <c r="H129" t="s">
        <v>45</v>
      </c>
      <c r="I129">
        <v>0</v>
      </c>
    </row>
    <row r="130" spans="1:9" x14ac:dyDescent="0.25">
      <c r="A130" t="s">
        <v>138</v>
      </c>
      <c r="B130" t="s">
        <v>16</v>
      </c>
      <c r="C130" t="s">
        <v>17</v>
      </c>
      <c r="D130" t="s">
        <v>18</v>
      </c>
      <c r="E130" s="1">
        <v>40393</v>
      </c>
      <c r="F130" s="2">
        <v>0.38648148148148148</v>
      </c>
      <c r="G130" t="s">
        <v>14</v>
      </c>
      <c r="H130" t="s">
        <v>40</v>
      </c>
      <c r="I130">
        <v>0</v>
      </c>
    </row>
    <row r="131" spans="1:9" x14ac:dyDescent="0.25">
      <c r="A131" t="s">
        <v>138</v>
      </c>
      <c r="B131" t="s">
        <v>16</v>
      </c>
      <c r="C131" t="s">
        <v>17</v>
      </c>
      <c r="D131" t="s">
        <v>18</v>
      </c>
      <c r="E131" s="1">
        <v>40393</v>
      </c>
      <c r="F131" s="2">
        <v>0.49333333333333335</v>
      </c>
      <c r="G131" t="s">
        <v>14</v>
      </c>
      <c r="H131" t="s">
        <v>23</v>
      </c>
      <c r="I131">
        <v>0</v>
      </c>
    </row>
    <row r="132" spans="1:9" x14ac:dyDescent="0.25">
      <c r="A132" t="s">
        <v>138</v>
      </c>
      <c r="B132" t="s">
        <v>16</v>
      </c>
      <c r="C132" t="s">
        <v>17</v>
      </c>
      <c r="D132" t="s">
        <v>18</v>
      </c>
      <c r="E132" s="1">
        <v>40393</v>
      </c>
      <c r="F132" s="2">
        <v>0.50208333333333333</v>
      </c>
      <c r="G132" t="s">
        <v>14</v>
      </c>
      <c r="H132" t="s">
        <v>23</v>
      </c>
      <c r="I132">
        <v>0</v>
      </c>
    </row>
    <row r="133" spans="1:9" x14ac:dyDescent="0.25">
      <c r="A133" t="s">
        <v>140</v>
      </c>
      <c r="B133" t="s">
        <v>16</v>
      </c>
      <c r="C133" t="s">
        <v>17</v>
      </c>
      <c r="D133" t="s">
        <v>18</v>
      </c>
      <c r="E133" s="1">
        <v>40393</v>
      </c>
      <c r="F133" s="2">
        <v>0.51085648148148144</v>
      </c>
      <c r="G133" t="s">
        <v>14</v>
      </c>
      <c r="H133" t="s">
        <v>97</v>
      </c>
      <c r="I133">
        <v>0</v>
      </c>
    </row>
    <row r="134" spans="1:9" x14ac:dyDescent="0.25">
      <c r="A134" t="s">
        <v>167</v>
      </c>
      <c r="B134" t="s">
        <v>26</v>
      </c>
      <c r="C134" t="s">
        <v>12</v>
      </c>
      <c r="D134" t="s">
        <v>18</v>
      </c>
      <c r="E134" s="1">
        <v>40393</v>
      </c>
      <c r="F134" s="2">
        <v>0.51282407407407404</v>
      </c>
      <c r="G134" t="s">
        <v>14</v>
      </c>
      <c r="H134" t="s">
        <v>12</v>
      </c>
      <c r="I134">
        <v>0.15</v>
      </c>
    </row>
    <row r="135" spans="1:9" x14ac:dyDescent="0.25">
      <c r="A135" t="s">
        <v>138</v>
      </c>
      <c r="B135" t="s">
        <v>16</v>
      </c>
      <c r="C135" t="s">
        <v>17</v>
      </c>
      <c r="D135" t="s">
        <v>18</v>
      </c>
      <c r="E135" s="1">
        <v>40393</v>
      </c>
      <c r="F135" s="2">
        <v>0.52121527777777776</v>
      </c>
      <c r="G135" t="s">
        <v>14</v>
      </c>
      <c r="H135" t="s">
        <v>19</v>
      </c>
      <c r="I135">
        <v>0</v>
      </c>
    </row>
    <row r="136" spans="1:9" x14ac:dyDescent="0.25">
      <c r="A136" t="s">
        <v>163</v>
      </c>
      <c r="B136" t="s">
        <v>16</v>
      </c>
      <c r="C136" t="s">
        <v>17</v>
      </c>
      <c r="D136" t="s">
        <v>42</v>
      </c>
      <c r="E136" s="1">
        <v>40393</v>
      </c>
      <c r="F136" s="2">
        <v>0.52561342592592586</v>
      </c>
      <c r="G136" t="s">
        <v>14</v>
      </c>
      <c r="H136" t="s">
        <v>22</v>
      </c>
      <c r="I136">
        <v>0</v>
      </c>
    </row>
    <row r="137" spans="1:9" x14ac:dyDescent="0.25">
      <c r="A137" t="s">
        <v>164</v>
      </c>
      <c r="B137" t="s">
        <v>16</v>
      </c>
      <c r="C137" t="s">
        <v>17</v>
      </c>
      <c r="D137" t="s">
        <v>18</v>
      </c>
      <c r="E137" s="1">
        <v>40393</v>
      </c>
      <c r="F137" s="2">
        <v>0.55501157407407409</v>
      </c>
      <c r="G137" t="s">
        <v>14</v>
      </c>
      <c r="H137" t="s">
        <v>98</v>
      </c>
      <c r="I137">
        <v>0</v>
      </c>
    </row>
    <row r="138" spans="1:9" x14ac:dyDescent="0.25">
      <c r="A138" t="s">
        <v>167</v>
      </c>
      <c r="B138" t="s">
        <v>26</v>
      </c>
      <c r="C138" t="s">
        <v>12</v>
      </c>
      <c r="D138" t="s">
        <v>18</v>
      </c>
      <c r="E138" s="1">
        <v>40393</v>
      </c>
      <c r="F138" s="2">
        <v>0.70421296296296287</v>
      </c>
      <c r="G138" t="s">
        <v>14</v>
      </c>
      <c r="H138" t="s">
        <v>12</v>
      </c>
      <c r="I138">
        <v>0.15</v>
      </c>
    </row>
    <row r="139" spans="1:9" x14ac:dyDescent="0.25">
      <c r="A139" t="s">
        <v>167</v>
      </c>
      <c r="B139" t="s">
        <v>26</v>
      </c>
      <c r="C139" t="s">
        <v>12</v>
      </c>
      <c r="D139" t="s">
        <v>18</v>
      </c>
      <c r="E139" s="1">
        <v>40393</v>
      </c>
      <c r="F139" s="2">
        <v>0.70630787037037035</v>
      </c>
      <c r="G139" t="s">
        <v>14</v>
      </c>
      <c r="H139" t="s">
        <v>12</v>
      </c>
      <c r="I139">
        <v>0.15</v>
      </c>
    </row>
    <row r="140" spans="1:9" x14ac:dyDescent="0.25">
      <c r="A140" t="s">
        <v>11</v>
      </c>
      <c r="B140" t="s">
        <v>12</v>
      </c>
      <c r="C140" t="s">
        <v>12</v>
      </c>
      <c r="D140" t="s">
        <v>13</v>
      </c>
      <c r="E140" s="1">
        <v>40394</v>
      </c>
      <c r="F140" s="2">
        <v>3.2256944444444442E-2</v>
      </c>
      <c r="G140" t="s">
        <v>14</v>
      </c>
      <c r="H140" t="s">
        <v>99</v>
      </c>
      <c r="I140">
        <v>0.14419999999999999</v>
      </c>
    </row>
    <row r="141" spans="1:9" x14ac:dyDescent="0.25">
      <c r="A141" t="s">
        <v>165</v>
      </c>
      <c r="B141" t="s">
        <v>16</v>
      </c>
      <c r="C141" t="s">
        <v>17</v>
      </c>
      <c r="D141" t="s">
        <v>18</v>
      </c>
      <c r="E141" s="1">
        <v>40394</v>
      </c>
      <c r="F141" s="2">
        <v>0.36086805555555551</v>
      </c>
      <c r="G141" t="s">
        <v>14</v>
      </c>
      <c r="H141" t="s">
        <v>23</v>
      </c>
      <c r="I141">
        <v>0</v>
      </c>
    </row>
    <row r="142" spans="1:9" x14ac:dyDescent="0.25">
      <c r="A142" t="s">
        <v>150</v>
      </c>
      <c r="B142" t="s">
        <v>16</v>
      </c>
      <c r="C142" t="s">
        <v>17</v>
      </c>
      <c r="D142" t="s">
        <v>18</v>
      </c>
      <c r="E142" s="1">
        <v>40394</v>
      </c>
      <c r="F142" s="2">
        <v>0.39134259259259263</v>
      </c>
      <c r="G142" t="s">
        <v>14</v>
      </c>
      <c r="H142" t="s">
        <v>23</v>
      </c>
      <c r="I142">
        <v>0</v>
      </c>
    </row>
    <row r="143" spans="1:9" x14ac:dyDescent="0.25">
      <c r="A143" t="s">
        <v>147</v>
      </c>
      <c r="B143" t="s">
        <v>16</v>
      </c>
      <c r="C143" t="s">
        <v>17</v>
      </c>
      <c r="D143" t="s">
        <v>18</v>
      </c>
      <c r="E143" s="1">
        <v>40394</v>
      </c>
      <c r="F143" s="2">
        <v>0.39864583333333337</v>
      </c>
      <c r="G143" t="s">
        <v>14</v>
      </c>
      <c r="H143" t="s">
        <v>64</v>
      </c>
      <c r="I143">
        <v>0</v>
      </c>
    </row>
    <row r="144" spans="1:9" x14ac:dyDescent="0.25">
      <c r="A144" t="s">
        <v>165</v>
      </c>
      <c r="B144" t="s">
        <v>16</v>
      </c>
      <c r="C144" t="s">
        <v>17</v>
      </c>
      <c r="D144" t="s">
        <v>18</v>
      </c>
      <c r="E144" s="1">
        <v>40394</v>
      </c>
      <c r="F144" s="2">
        <v>0.46248842592592593</v>
      </c>
      <c r="G144" t="s">
        <v>14</v>
      </c>
      <c r="H144" t="s">
        <v>23</v>
      </c>
      <c r="I144">
        <v>0</v>
      </c>
    </row>
    <row r="145" spans="1:9" x14ac:dyDescent="0.25">
      <c r="A145" t="s">
        <v>150</v>
      </c>
      <c r="B145" t="s">
        <v>16</v>
      </c>
      <c r="C145" t="s">
        <v>17</v>
      </c>
      <c r="D145" t="s">
        <v>18</v>
      </c>
      <c r="E145" s="1">
        <v>40394</v>
      </c>
      <c r="F145" s="2">
        <v>0.51505787037037043</v>
      </c>
      <c r="G145" t="s">
        <v>14</v>
      </c>
      <c r="H145" t="s">
        <v>100</v>
      </c>
      <c r="I145">
        <v>0</v>
      </c>
    </row>
    <row r="146" spans="1:9" x14ac:dyDescent="0.25">
      <c r="A146" t="s">
        <v>147</v>
      </c>
      <c r="B146" t="s">
        <v>16</v>
      </c>
      <c r="C146" t="s">
        <v>17</v>
      </c>
      <c r="D146" t="s">
        <v>18</v>
      </c>
      <c r="E146" s="1">
        <v>40394</v>
      </c>
      <c r="F146" s="2">
        <v>0.5848726851851852</v>
      </c>
      <c r="G146" t="s">
        <v>14</v>
      </c>
      <c r="H146" t="s">
        <v>39</v>
      </c>
      <c r="I146">
        <v>0</v>
      </c>
    </row>
    <row r="147" spans="1:9" x14ac:dyDescent="0.25">
      <c r="A147" t="s">
        <v>167</v>
      </c>
      <c r="B147" t="s">
        <v>16</v>
      </c>
      <c r="C147" t="s">
        <v>17</v>
      </c>
      <c r="D147" t="s">
        <v>18</v>
      </c>
      <c r="E147" s="1">
        <v>40394</v>
      </c>
      <c r="F147" s="2">
        <v>0.7319675925925927</v>
      </c>
      <c r="G147" t="s">
        <v>14</v>
      </c>
      <c r="H147" t="s">
        <v>101</v>
      </c>
      <c r="I147">
        <v>0</v>
      </c>
    </row>
    <row r="148" spans="1:9" x14ac:dyDescent="0.25">
      <c r="A148" t="s">
        <v>167</v>
      </c>
      <c r="B148" t="s">
        <v>16</v>
      </c>
      <c r="C148" t="s">
        <v>17</v>
      </c>
      <c r="D148" t="s">
        <v>18</v>
      </c>
      <c r="E148" s="1">
        <v>40394</v>
      </c>
      <c r="F148" s="2">
        <v>0.73210648148148139</v>
      </c>
      <c r="G148" t="s">
        <v>14</v>
      </c>
      <c r="H148" t="s">
        <v>66</v>
      </c>
      <c r="I148">
        <v>0</v>
      </c>
    </row>
    <row r="149" spans="1:9" x14ac:dyDescent="0.25">
      <c r="A149" t="s">
        <v>167</v>
      </c>
      <c r="B149" t="s">
        <v>16</v>
      </c>
      <c r="C149" t="s">
        <v>17</v>
      </c>
      <c r="D149" t="s">
        <v>18</v>
      </c>
      <c r="E149" s="1">
        <v>40394</v>
      </c>
      <c r="F149" s="2">
        <v>0.73263888888888884</v>
      </c>
      <c r="G149" t="s">
        <v>14</v>
      </c>
      <c r="H149" t="s">
        <v>102</v>
      </c>
      <c r="I149">
        <v>1.1186</v>
      </c>
    </row>
    <row r="150" spans="1:9" x14ac:dyDescent="0.25">
      <c r="A150" t="s">
        <v>149</v>
      </c>
      <c r="B150" t="s">
        <v>16</v>
      </c>
      <c r="C150" t="s">
        <v>17</v>
      </c>
      <c r="D150" t="s">
        <v>18</v>
      </c>
      <c r="E150" s="1">
        <v>40394</v>
      </c>
      <c r="F150" s="2">
        <v>0.74277777777777787</v>
      </c>
      <c r="G150" t="s">
        <v>14</v>
      </c>
      <c r="H150" t="s">
        <v>103</v>
      </c>
      <c r="I150">
        <v>0.34200000000000003</v>
      </c>
    </row>
    <row r="151" spans="1:9" x14ac:dyDescent="0.25">
      <c r="A151" t="s">
        <v>138</v>
      </c>
      <c r="B151" t="s">
        <v>16</v>
      </c>
      <c r="C151" t="s">
        <v>17</v>
      </c>
      <c r="D151" t="s">
        <v>18</v>
      </c>
      <c r="E151" s="1">
        <v>40394</v>
      </c>
      <c r="F151" s="2">
        <v>0.74755787037037036</v>
      </c>
      <c r="G151" t="s">
        <v>14</v>
      </c>
      <c r="H151" t="s">
        <v>104</v>
      </c>
      <c r="I151">
        <v>0.45600000000000002</v>
      </c>
    </row>
    <row r="152" spans="1:9" x14ac:dyDescent="0.25">
      <c r="A152" t="s">
        <v>148</v>
      </c>
      <c r="B152" t="s">
        <v>26</v>
      </c>
      <c r="C152" t="s">
        <v>12</v>
      </c>
      <c r="D152" t="s">
        <v>18</v>
      </c>
      <c r="E152" s="1">
        <v>40394</v>
      </c>
      <c r="F152" s="2">
        <v>0.7580324074074074</v>
      </c>
      <c r="G152" t="s">
        <v>14</v>
      </c>
      <c r="H152" t="s">
        <v>12</v>
      </c>
      <c r="I152">
        <v>0.15</v>
      </c>
    </row>
    <row r="153" spans="1:9" x14ac:dyDescent="0.25">
      <c r="A153" t="s">
        <v>167</v>
      </c>
      <c r="B153" t="s">
        <v>26</v>
      </c>
      <c r="C153" t="s">
        <v>12</v>
      </c>
      <c r="D153" t="s">
        <v>18</v>
      </c>
      <c r="E153" s="1">
        <v>40394</v>
      </c>
      <c r="F153" s="2">
        <v>0.77271990740740737</v>
      </c>
      <c r="G153" t="s">
        <v>14</v>
      </c>
      <c r="H153" t="s">
        <v>12</v>
      </c>
      <c r="I153">
        <v>0.15</v>
      </c>
    </row>
    <row r="154" spans="1:9" x14ac:dyDescent="0.25">
      <c r="A154" t="s">
        <v>138</v>
      </c>
      <c r="B154" t="s">
        <v>16</v>
      </c>
      <c r="C154" t="s">
        <v>17</v>
      </c>
      <c r="D154" t="s">
        <v>18</v>
      </c>
      <c r="E154" s="1">
        <v>40394</v>
      </c>
      <c r="F154" s="2">
        <v>0.78590277777777784</v>
      </c>
      <c r="G154" t="s">
        <v>14</v>
      </c>
      <c r="H154" t="s">
        <v>23</v>
      </c>
      <c r="I154">
        <v>0.159</v>
      </c>
    </row>
    <row r="155" spans="1:9" x14ac:dyDescent="0.25">
      <c r="A155" t="s">
        <v>138</v>
      </c>
      <c r="B155" t="s">
        <v>16</v>
      </c>
      <c r="C155" t="s">
        <v>17</v>
      </c>
      <c r="D155" t="s">
        <v>18</v>
      </c>
      <c r="E155" s="1">
        <v>40394</v>
      </c>
      <c r="F155" s="2">
        <v>0.78606481481481483</v>
      </c>
      <c r="G155" t="s">
        <v>14</v>
      </c>
      <c r="H155" t="s">
        <v>23</v>
      </c>
      <c r="I155">
        <v>0.159</v>
      </c>
    </row>
    <row r="156" spans="1:9" x14ac:dyDescent="0.25">
      <c r="A156" t="s">
        <v>152</v>
      </c>
      <c r="B156" t="s">
        <v>16</v>
      </c>
      <c r="C156" t="s">
        <v>17</v>
      </c>
      <c r="D156" t="s">
        <v>42</v>
      </c>
      <c r="E156" s="1">
        <v>40394</v>
      </c>
      <c r="F156" s="2">
        <v>0.78630787037037031</v>
      </c>
      <c r="G156" t="s">
        <v>14</v>
      </c>
      <c r="H156" t="s">
        <v>22</v>
      </c>
      <c r="I156">
        <v>0.183</v>
      </c>
    </row>
    <row r="157" spans="1:9" x14ac:dyDescent="0.25">
      <c r="A157" t="s">
        <v>147</v>
      </c>
      <c r="B157" t="s">
        <v>16</v>
      </c>
      <c r="C157" t="s">
        <v>17</v>
      </c>
      <c r="D157" t="s">
        <v>18</v>
      </c>
      <c r="E157" s="1">
        <v>40394</v>
      </c>
      <c r="F157" s="2">
        <v>0.7874768518518519</v>
      </c>
      <c r="G157" t="s">
        <v>14</v>
      </c>
      <c r="H157" t="s">
        <v>79</v>
      </c>
      <c r="I157">
        <v>0.54</v>
      </c>
    </row>
    <row r="158" spans="1:9" x14ac:dyDescent="0.25">
      <c r="A158" t="s">
        <v>11</v>
      </c>
      <c r="B158" t="s">
        <v>12</v>
      </c>
      <c r="C158" t="s">
        <v>12</v>
      </c>
      <c r="D158" t="s">
        <v>13</v>
      </c>
      <c r="E158" s="1">
        <v>40395</v>
      </c>
      <c r="F158" s="2">
        <v>1.019675925925926E-2</v>
      </c>
      <c r="G158" t="s">
        <v>14</v>
      </c>
      <c r="H158" t="s">
        <v>105</v>
      </c>
      <c r="I158">
        <v>0.17580000000000001</v>
      </c>
    </row>
    <row r="159" spans="1:9" x14ac:dyDescent="0.25">
      <c r="A159" t="s">
        <v>150</v>
      </c>
      <c r="B159" t="s">
        <v>16</v>
      </c>
      <c r="C159" t="s">
        <v>17</v>
      </c>
      <c r="D159" t="s">
        <v>18</v>
      </c>
      <c r="E159" s="1">
        <v>40395</v>
      </c>
      <c r="F159" s="2">
        <v>0.44751157407407405</v>
      </c>
      <c r="G159" t="s">
        <v>14</v>
      </c>
      <c r="H159" t="s">
        <v>106</v>
      </c>
      <c r="I159">
        <v>0</v>
      </c>
    </row>
    <row r="160" spans="1:9" x14ac:dyDescent="0.25">
      <c r="A160" t="s">
        <v>145</v>
      </c>
      <c r="B160" t="s">
        <v>26</v>
      </c>
      <c r="C160" t="s">
        <v>12</v>
      </c>
      <c r="D160" t="s">
        <v>24</v>
      </c>
      <c r="E160" s="1">
        <v>40395</v>
      </c>
      <c r="F160" s="2">
        <v>0.98181712962962964</v>
      </c>
      <c r="G160" t="s">
        <v>14</v>
      </c>
      <c r="H160" t="s">
        <v>12</v>
      </c>
      <c r="I160">
        <v>0.15</v>
      </c>
    </row>
    <row r="161" spans="1:9" x14ac:dyDescent="0.25">
      <c r="A161" t="s">
        <v>145</v>
      </c>
      <c r="B161" t="s">
        <v>26</v>
      </c>
      <c r="C161" t="s">
        <v>12</v>
      </c>
      <c r="D161" t="s">
        <v>24</v>
      </c>
      <c r="E161" s="1">
        <v>40395</v>
      </c>
      <c r="F161" s="2">
        <v>0.98185185185185186</v>
      </c>
      <c r="G161" t="s">
        <v>14</v>
      </c>
      <c r="H161" t="s">
        <v>12</v>
      </c>
      <c r="I161">
        <v>0.15</v>
      </c>
    </row>
    <row r="162" spans="1:9" x14ac:dyDescent="0.25">
      <c r="A162" t="s">
        <v>145</v>
      </c>
      <c r="B162" t="s">
        <v>26</v>
      </c>
      <c r="C162" t="s">
        <v>12</v>
      </c>
      <c r="D162" t="s">
        <v>24</v>
      </c>
      <c r="E162" s="1">
        <v>40395</v>
      </c>
      <c r="F162" s="2">
        <v>0.99686342592592592</v>
      </c>
      <c r="G162" t="s">
        <v>14</v>
      </c>
      <c r="H162" t="s">
        <v>12</v>
      </c>
      <c r="I162">
        <v>0.15</v>
      </c>
    </row>
    <row r="163" spans="1:9" x14ac:dyDescent="0.25">
      <c r="A163" t="s">
        <v>11</v>
      </c>
      <c r="B163" t="s">
        <v>12</v>
      </c>
      <c r="C163" t="s">
        <v>12</v>
      </c>
      <c r="D163" t="s">
        <v>13</v>
      </c>
      <c r="E163" s="1">
        <v>40396</v>
      </c>
      <c r="F163" s="2">
        <v>1.4351851851851852E-2</v>
      </c>
      <c r="G163" t="s">
        <v>14</v>
      </c>
      <c r="H163" t="s">
        <v>107</v>
      </c>
      <c r="I163">
        <v>0.30159999999999998</v>
      </c>
    </row>
    <row r="164" spans="1:9" x14ac:dyDescent="0.25">
      <c r="A164" t="s">
        <v>138</v>
      </c>
      <c r="B164" t="s">
        <v>16</v>
      </c>
      <c r="C164" t="s">
        <v>17</v>
      </c>
      <c r="D164" t="s">
        <v>18</v>
      </c>
      <c r="E164" s="1">
        <v>40396</v>
      </c>
      <c r="F164" s="2">
        <v>0.4722453703703704</v>
      </c>
      <c r="G164" t="s">
        <v>14</v>
      </c>
      <c r="H164" t="s">
        <v>40</v>
      </c>
      <c r="I164">
        <v>0</v>
      </c>
    </row>
    <row r="165" spans="1:9" x14ac:dyDescent="0.25">
      <c r="A165" t="s">
        <v>138</v>
      </c>
      <c r="B165" t="s">
        <v>16</v>
      </c>
      <c r="C165" t="s">
        <v>17</v>
      </c>
      <c r="D165" t="s">
        <v>18</v>
      </c>
      <c r="E165" s="1">
        <v>40396</v>
      </c>
      <c r="F165" s="2">
        <v>0.49652777777777773</v>
      </c>
      <c r="G165" t="s">
        <v>14</v>
      </c>
      <c r="H165" t="s">
        <v>55</v>
      </c>
      <c r="I165">
        <v>0</v>
      </c>
    </row>
    <row r="166" spans="1:9" x14ac:dyDescent="0.25">
      <c r="A166" t="s">
        <v>150</v>
      </c>
      <c r="B166" t="s">
        <v>16</v>
      </c>
      <c r="C166" t="s">
        <v>17</v>
      </c>
      <c r="D166" t="s">
        <v>18</v>
      </c>
      <c r="E166" s="1">
        <v>40396</v>
      </c>
      <c r="F166" s="2">
        <v>0.55563657407407407</v>
      </c>
      <c r="G166" t="s">
        <v>14</v>
      </c>
      <c r="H166" t="s">
        <v>55</v>
      </c>
      <c r="I166">
        <v>0</v>
      </c>
    </row>
    <row r="167" spans="1:9" x14ac:dyDescent="0.25">
      <c r="A167" t="s">
        <v>147</v>
      </c>
      <c r="B167" t="s">
        <v>16</v>
      </c>
      <c r="C167" t="s">
        <v>17</v>
      </c>
      <c r="D167" t="s">
        <v>18</v>
      </c>
      <c r="E167" s="1">
        <v>40396</v>
      </c>
      <c r="F167" s="2">
        <v>0.63533564814814814</v>
      </c>
      <c r="G167" t="s">
        <v>14</v>
      </c>
      <c r="H167" t="s">
        <v>108</v>
      </c>
      <c r="I167">
        <v>0</v>
      </c>
    </row>
    <row r="168" spans="1:9" x14ac:dyDescent="0.25">
      <c r="A168" t="s">
        <v>138</v>
      </c>
      <c r="B168" t="s">
        <v>16</v>
      </c>
      <c r="C168" t="s">
        <v>17</v>
      </c>
      <c r="D168" t="s">
        <v>18</v>
      </c>
      <c r="E168" s="1">
        <v>40396</v>
      </c>
      <c r="F168" s="2">
        <v>0.75783564814814808</v>
      </c>
      <c r="G168" t="s">
        <v>14</v>
      </c>
      <c r="H168" t="s">
        <v>94</v>
      </c>
      <c r="I168">
        <v>0</v>
      </c>
    </row>
    <row r="169" spans="1:9" x14ac:dyDescent="0.25">
      <c r="A169" t="s">
        <v>138</v>
      </c>
      <c r="B169" t="s">
        <v>16</v>
      </c>
      <c r="C169" t="s">
        <v>17</v>
      </c>
      <c r="D169" t="s">
        <v>18</v>
      </c>
      <c r="E169" s="1">
        <v>40396</v>
      </c>
      <c r="F169" s="2">
        <v>0.77621527777777777</v>
      </c>
      <c r="G169" t="s">
        <v>14</v>
      </c>
      <c r="H169" t="s">
        <v>65</v>
      </c>
      <c r="I169">
        <v>0</v>
      </c>
    </row>
    <row r="170" spans="1:9" x14ac:dyDescent="0.25">
      <c r="A170" t="s">
        <v>11</v>
      </c>
      <c r="B170" t="s">
        <v>12</v>
      </c>
      <c r="C170" t="s">
        <v>12</v>
      </c>
      <c r="D170" t="s">
        <v>13</v>
      </c>
      <c r="E170" s="1">
        <v>40397</v>
      </c>
      <c r="F170" s="2">
        <v>1.4374999999999999E-2</v>
      </c>
      <c r="G170" t="s">
        <v>14</v>
      </c>
      <c r="H170" t="s">
        <v>109</v>
      </c>
      <c r="I170">
        <v>7.85E-2</v>
      </c>
    </row>
    <row r="171" spans="1:9" x14ac:dyDescent="0.25">
      <c r="A171" t="s">
        <v>140</v>
      </c>
      <c r="B171" t="s">
        <v>16</v>
      </c>
      <c r="C171" t="s">
        <v>17</v>
      </c>
      <c r="D171" t="s">
        <v>18</v>
      </c>
      <c r="E171" s="1">
        <v>40397</v>
      </c>
      <c r="F171" s="2">
        <v>0.51045138888888886</v>
      </c>
      <c r="G171" t="s">
        <v>14</v>
      </c>
      <c r="H171" t="s">
        <v>110</v>
      </c>
      <c r="I171">
        <v>0</v>
      </c>
    </row>
    <row r="172" spans="1:9" x14ac:dyDescent="0.25">
      <c r="A172" t="s">
        <v>161</v>
      </c>
      <c r="B172" t="s">
        <v>16</v>
      </c>
      <c r="C172" t="s">
        <v>17</v>
      </c>
      <c r="D172" t="s">
        <v>24</v>
      </c>
      <c r="E172" s="1">
        <v>40397</v>
      </c>
      <c r="F172" s="2">
        <v>0.89447916666666671</v>
      </c>
      <c r="G172" t="s">
        <v>14</v>
      </c>
      <c r="H172" t="s">
        <v>56</v>
      </c>
      <c r="I172">
        <v>0</v>
      </c>
    </row>
    <row r="173" spans="1:9" x14ac:dyDescent="0.25">
      <c r="A173" t="s">
        <v>11</v>
      </c>
      <c r="B173" t="s">
        <v>12</v>
      </c>
      <c r="C173" t="s">
        <v>12</v>
      </c>
      <c r="D173" t="s">
        <v>13</v>
      </c>
      <c r="E173" s="1">
        <v>40398</v>
      </c>
      <c r="F173" s="2">
        <v>1.4398148148148148E-2</v>
      </c>
      <c r="G173" t="s">
        <v>14</v>
      </c>
      <c r="H173" t="s">
        <v>111</v>
      </c>
      <c r="I173">
        <v>0.25580000000000003</v>
      </c>
    </row>
    <row r="174" spans="1:9" x14ac:dyDescent="0.25">
      <c r="A174" t="s">
        <v>138</v>
      </c>
      <c r="B174" t="s">
        <v>16</v>
      </c>
      <c r="C174" t="s">
        <v>17</v>
      </c>
      <c r="D174" t="s">
        <v>18</v>
      </c>
      <c r="E174" s="1">
        <v>40398</v>
      </c>
      <c r="F174" s="2">
        <v>0.41618055555555555</v>
      </c>
      <c r="G174" t="s">
        <v>14</v>
      </c>
      <c r="H174" t="s">
        <v>54</v>
      </c>
      <c r="I174">
        <v>0</v>
      </c>
    </row>
    <row r="175" spans="1:9" x14ac:dyDescent="0.25">
      <c r="A175" t="s">
        <v>149</v>
      </c>
      <c r="B175" t="s">
        <v>16</v>
      </c>
      <c r="C175" t="s">
        <v>17</v>
      </c>
      <c r="D175" t="s">
        <v>18</v>
      </c>
      <c r="E175" s="1">
        <v>40398</v>
      </c>
      <c r="F175" s="2">
        <v>0.51594907407407409</v>
      </c>
      <c r="G175" t="s">
        <v>14</v>
      </c>
      <c r="H175" t="s">
        <v>56</v>
      </c>
      <c r="I175">
        <v>0</v>
      </c>
    </row>
    <row r="176" spans="1:9" x14ac:dyDescent="0.25">
      <c r="A176" t="s">
        <v>135</v>
      </c>
      <c r="B176" t="s">
        <v>16</v>
      </c>
      <c r="C176" t="s">
        <v>17</v>
      </c>
      <c r="D176" t="s">
        <v>18</v>
      </c>
      <c r="E176" s="1">
        <v>40398</v>
      </c>
      <c r="F176" s="2">
        <v>0.52490740740740738</v>
      </c>
      <c r="G176" t="s">
        <v>14</v>
      </c>
      <c r="H176" t="s">
        <v>22</v>
      </c>
      <c r="I176">
        <v>0</v>
      </c>
    </row>
    <row r="177" spans="1:9" x14ac:dyDescent="0.25">
      <c r="A177" t="s">
        <v>11</v>
      </c>
      <c r="B177" t="s">
        <v>12</v>
      </c>
      <c r="C177" t="s">
        <v>12</v>
      </c>
      <c r="D177" t="s">
        <v>13</v>
      </c>
      <c r="E177" s="1">
        <v>40399</v>
      </c>
      <c r="F177" s="2">
        <v>1.4432870370370372E-2</v>
      </c>
      <c r="G177" t="s">
        <v>14</v>
      </c>
      <c r="H177" t="s">
        <v>112</v>
      </c>
      <c r="I177">
        <v>0.13020000000000001</v>
      </c>
    </row>
    <row r="178" spans="1:9" x14ac:dyDescent="0.25">
      <c r="A178" t="s">
        <v>148</v>
      </c>
      <c r="B178" t="s">
        <v>26</v>
      </c>
      <c r="C178" t="s">
        <v>12</v>
      </c>
      <c r="D178" t="s">
        <v>18</v>
      </c>
      <c r="E178" s="1">
        <v>40399</v>
      </c>
      <c r="F178" s="2">
        <v>0.42092592592592593</v>
      </c>
      <c r="G178" t="s">
        <v>14</v>
      </c>
      <c r="H178" t="s">
        <v>12</v>
      </c>
      <c r="I178">
        <v>0.15</v>
      </c>
    </row>
    <row r="179" spans="1:9" x14ac:dyDescent="0.25">
      <c r="A179" t="s">
        <v>166</v>
      </c>
      <c r="B179" t="s">
        <v>16</v>
      </c>
      <c r="C179" t="s">
        <v>17</v>
      </c>
      <c r="D179" t="s">
        <v>18</v>
      </c>
      <c r="E179" s="1">
        <v>40399</v>
      </c>
      <c r="F179" s="2">
        <v>0.7368055555555556</v>
      </c>
      <c r="G179" t="s">
        <v>14</v>
      </c>
      <c r="H179" t="s">
        <v>113</v>
      </c>
      <c r="I179">
        <v>0</v>
      </c>
    </row>
    <row r="180" spans="1:9" x14ac:dyDescent="0.25">
      <c r="A180" t="s">
        <v>138</v>
      </c>
      <c r="B180" t="s">
        <v>16</v>
      </c>
      <c r="C180" t="s">
        <v>17</v>
      </c>
      <c r="D180" t="s">
        <v>18</v>
      </c>
      <c r="E180" s="1">
        <v>40399</v>
      </c>
      <c r="F180" s="2">
        <v>0.74826388888888884</v>
      </c>
      <c r="G180" t="s">
        <v>14</v>
      </c>
      <c r="H180" t="s">
        <v>51</v>
      </c>
      <c r="I180">
        <v>0</v>
      </c>
    </row>
    <row r="181" spans="1:9" x14ac:dyDescent="0.25">
      <c r="A181" t="s">
        <v>167</v>
      </c>
      <c r="B181" t="s">
        <v>26</v>
      </c>
      <c r="C181" t="s">
        <v>12</v>
      </c>
      <c r="D181" t="s">
        <v>18</v>
      </c>
      <c r="E181" s="1">
        <v>40399</v>
      </c>
      <c r="F181" s="2">
        <v>0.87386574074074075</v>
      </c>
      <c r="G181" t="s">
        <v>14</v>
      </c>
      <c r="H181" t="s">
        <v>12</v>
      </c>
      <c r="I181">
        <v>0.15</v>
      </c>
    </row>
    <row r="182" spans="1:9" x14ac:dyDescent="0.25">
      <c r="A182" t="s">
        <v>11</v>
      </c>
      <c r="B182" t="s">
        <v>12</v>
      </c>
      <c r="C182" t="s">
        <v>12</v>
      </c>
      <c r="D182" t="s">
        <v>13</v>
      </c>
      <c r="E182" s="1">
        <v>40400</v>
      </c>
      <c r="F182" s="2">
        <v>1.4444444444444446E-2</v>
      </c>
      <c r="G182" t="s">
        <v>14</v>
      </c>
      <c r="H182" t="s">
        <v>114</v>
      </c>
      <c r="I182">
        <v>0.14380000000000001</v>
      </c>
    </row>
    <row r="183" spans="1:9" x14ac:dyDescent="0.25">
      <c r="A183" t="s">
        <v>150</v>
      </c>
      <c r="B183" t="s">
        <v>16</v>
      </c>
      <c r="C183" t="s">
        <v>17</v>
      </c>
      <c r="D183" t="s">
        <v>18</v>
      </c>
      <c r="E183" s="1">
        <v>40400</v>
      </c>
      <c r="F183" s="2">
        <v>0.52396990740740745</v>
      </c>
      <c r="G183" t="s">
        <v>14</v>
      </c>
      <c r="H183" t="s">
        <v>115</v>
      </c>
      <c r="I183">
        <v>0</v>
      </c>
    </row>
    <row r="184" spans="1:9" x14ac:dyDescent="0.25">
      <c r="A184" t="s">
        <v>161</v>
      </c>
      <c r="B184" t="s">
        <v>16</v>
      </c>
      <c r="C184" t="s">
        <v>17</v>
      </c>
      <c r="D184" t="s">
        <v>24</v>
      </c>
      <c r="E184" s="1">
        <v>40400</v>
      </c>
      <c r="F184" s="2">
        <v>0.54155092592592591</v>
      </c>
      <c r="G184" t="s">
        <v>14</v>
      </c>
      <c r="H184" t="s">
        <v>22</v>
      </c>
      <c r="I184">
        <v>0</v>
      </c>
    </row>
    <row r="185" spans="1:9" x14ac:dyDescent="0.25">
      <c r="A185" t="s">
        <v>167</v>
      </c>
      <c r="B185" t="s">
        <v>16</v>
      </c>
      <c r="C185" t="s">
        <v>17</v>
      </c>
      <c r="D185" t="s">
        <v>18</v>
      </c>
      <c r="E185" s="1">
        <v>40400</v>
      </c>
      <c r="F185" s="2">
        <v>0.68326388888888889</v>
      </c>
      <c r="G185" t="s">
        <v>14</v>
      </c>
      <c r="H185" t="s">
        <v>116</v>
      </c>
      <c r="I185">
        <v>2.3441999999999998</v>
      </c>
    </row>
    <row r="186" spans="1:9" x14ac:dyDescent="0.25">
      <c r="A186" t="s">
        <v>167</v>
      </c>
      <c r="B186" t="s">
        <v>26</v>
      </c>
      <c r="C186" t="s">
        <v>12</v>
      </c>
      <c r="D186" t="s">
        <v>18</v>
      </c>
      <c r="E186" s="1">
        <v>40400</v>
      </c>
      <c r="F186" s="2">
        <v>0.72417824074074078</v>
      </c>
      <c r="G186" t="s">
        <v>14</v>
      </c>
      <c r="H186" t="s">
        <v>12</v>
      </c>
      <c r="I186">
        <v>0.15</v>
      </c>
    </row>
    <row r="187" spans="1:9" x14ac:dyDescent="0.25">
      <c r="A187" t="s">
        <v>167</v>
      </c>
      <c r="B187" t="s">
        <v>26</v>
      </c>
      <c r="C187" t="s">
        <v>12</v>
      </c>
      <c r="D187" t="s">
        <v>18</v>
      </c>
      <c r="E187" s="1">
        <v>40400</v>
      </c>
      <c r="F187" s="2">
        <v>0.74041666666666661</v>
      </c>
      <c r="G187" t="s">
        <v>14</v>
      </c>
      <c r="H187" t="s">
        <v>12</v>
      </c>
      <c r="I187">
        <v>0.15</v>
      </c>
    </row>
    <row r="188" spans="1:9" x14ac:dyDescent="0.25">
      <c r="A188" t="s">
        <v>11</v>
      </c>
      <c r="B188" t="s">
        <v>12</v>
      </c>
      <c r="C188" t="s">
        <v>12</v>
      </c>
      <c r="D188" t="s">
        <v>13</v>
      </c>
      <c r="E188" s="1">
        <v>40401</v>
      </c>
      <c r="F188" s="2">
        <v>1.4479166666666668E-2</v>
      </c>
      <c r="G188" t="s">
        <v>14</v>
      </c>
      <c r="H188" t="s">
        <v>117</v>
      </c>
      <c r="I188">
        <v>0.34570000000000001</v>
      </c>
    </row>
    <row r="189" spans="1:9" x14ac:dyDescent="0.25">
      <c r="A189" t="s">
        <v>138</v>
      </c>
      <c r="B189" t="s">
        <v>16</v>
      </c>
      <c r="C189" t="s">
        <v>17</v>
      </c>
      <c r="D189" t="s">
        <v>18</v>
      </c>
      <c r="E189" s="1">
        <v>40401</v>
      </c>
      <c r="F189" s="2">
        <v>0.43358796296296293</v>
      </c>
      <c r="G189" t="s">
        <v>14</v>
      </c>
      <c r="H189" t="s">
        <v>32</v>
      </c>
      <c r="I189">
        <v>0</v>
      </c>
    </row>
    <row r="190" spans="1:9" x14ac:dyDescent="0.25">
      <c r="A190" t="s">
        <v>150</v>
      </c>
      <c r="B190" t="s">
        <v>16</v>
      </c>
      <c r="C190" t="s">
        <v>17</v>
      </c>
      <c r="D190" t="s">
        <v>18</v>
      </c>
      <c r="E190" s="1">
        <v>40401</v>
      </c>
      <c r="F190" s="2">
        <v>0.43541666666666662</v>
      </c>
      <c r="G190" t="s">
        <v>14</v>
      </c>
      <c r="H190" t="s">
        <v>23</v>
      </c>
      <c r="I190">
        <v>0</v>
      </c>
    </row>
    <row r="191" spans="1:9" x14ac:dyDescent="0.25">
      <c r="A191" t="s">
        <v>138</v>
      </c>
      <c r="B191" t="s">
        <v>16</v>
      </c>
      <c r="C191" t="s">
        <v>17</v>
      </c>
      <c r="D191" t="s">
        <v>18</v>
      </c>
      <c r="E191" s="1">
        <v>40401</v>
      </c>
      <c r="F191" s="2">
        <v>0.43585648148148143</v>
      </c>
      <c r="G191" t="s">
        <v>14</v>
      </c>
      <c r="H191" t="s">
        <v>23</v>
      </c>
      <c r="I191">
        <v>0</v>
      </c>
    </row>
    <row r="192" spans="1:9" x14ac:dyDescent="0.25">
      <c r="A192" t="s">
        <v>167</v>
      </c>
      <c r="B192" t="s">
        <v>26</v>
      </c>
      <c r="C192" t="s">
        <v>12</v>
      </c>
      <c r="D192" t="s">
        <v>18</v>
      </c>
      <c r="E192" s="1">
        <v>40401</v>
      </c>
      <c r="F192" s="2">
        <v>0.49552083333333335</v>
      </c>
      <c r="G192" t="s">
        <v>14</v>
      </c>
      <c r="H192" t="s">
        <v>12</v>
      </c>
      <c r="I192">
        <v>0.15</v>
      </c>
    </row>
    <row r="193" spans="1:9" x14ac:dyDescent="0.25">
      <c r="A193" t="s">
        <v>138</v>
      </c>
      <c r="B193" t="s">
        <v>16</v>
      </c>
      <c r="C193" t="s">
        <v>17</v>
      </c>
      <c r="D193" t="s">
        <v>18</v>
      </c>
      <c r="E193" s="1">
        <v>40401</v>
      </c>
      <c r="F193" s="2">
        <v>0.74490740740740735</v>
      </c>
      <c r="G193" t="s">
        <v>14</v>
      </c>
      <c r="H193" t="s">
        <v>94</v>
      </c>
      <c r="I193">
        <v>0</v>
      </c>
    </row>
    <row r="194" spans="1:9" x14ac:dyDescent="0.25">
      <c r="A194" t="s">
        <v>11</v>
      </c>
      <c r="B194" t="s">
        <v>12</v>
      </c>
      <c r="C194" t="s">
        <v>12</v>
      </c>
      <c r="D194" t="s">
        <v>13</v>
      </c>
      <c r="E194" s="1">
        <v>40402</v>
      </c>
      <c r="F194" s="2">
        <v>2.4398148148148145E-2</v>
      </c>
      <c r="G194" t="s">
        <v>14</v>
      </c>
      <c r="H194" t="s">
        <v>118</v>
      </c>
      <c r="I194">
        <v>0.14960000000000001</v>
      </c>
    </row>
    <row r="195" spans="1:9" x14ac:dyDescent="0.25">
      <c r="A195" t="s">
        <v>148</v>
      </c>
      <c r="B195" t="s">
        <v>26</v>
      </c>
      <c r="C195" t="s">
        <v>12</v>
      </c>
      <c r="D195" t="s">
        <v>18</v>
      </c>
      <c r="E195" s="1">
        <v>40402</v>
      </c>
      <c r="F195" s="2">
        <v>0.64133101851851848</v>
      </c>
      <c r="G195" t="s">
        <v>14</v>
      </c>
      <c r="H195" t="s">
        <v>12</v>
      </c>
      <c r="I195">
        <v>0.15</v>
      </c>
    </row>
    <row r="196" spans="1:9" x14ac:dyDescent="0.25">
      <c r="A196" t="s">
        <v>167</v>
      </c>
      <c r="B196" t="s">
        <v>16</v>
      </c>
      <c r="C196" t="s">
        <v>17</v>
      </c>
      <c r="D196" t="s">
        <v>18</v>
      </c>
      <c r="E196" s="1">
        <v>40402</v>
      </c>
      <c r="F196" s="2">
        <v>0.79673611111111109</v>
      </c>
      <c r="G196" t="s">
        <v>14</v>
      </c>
      <c r="H196" t="s">
        <v>119</v>
      </c>
      <c r="I196">
        <v>3.7242000000000002</v>
      </c>
    </row>
    <row r="197" spans="1:9" x14ac:dyDescent="0.25">
      <c r="A197" t="s">
        <v>147</v>
      </c>
      <c r="B197" t="s">
        <v>16</v>
      </c>
      <c r="C197" t="s">
        <v>17</v>
      </c>
      <c r="D197" t="s">
        <v>18</v>
      </c>
      <c r="E197" s="1">
        <v>40402</v>
      </c>
      <c r="F197" s="2">
        <v>0.81927083333333339</v>
      </c>
      <c r="G197" t="s">
        <v>14</v>
      </c>
      <c r="H197" t="s">
        <v>120</v>
      </c>
      <c r="I197">
        <v>0.27</v>
      </c>
    </row>
    <row r="198" spans="1:9" x14ac:dyDescent="0.25">
      <c r="A198" t="s">
        <v>167</v>
      </c>
      <c r="B198" t="s">
        <v>26</v>
      </c>
      <c r="C198" t="s">
        <v>12</v>
      </c>
      <c r="D198" t="s">
        <v>18</v>
      </c>
      <c r="E198" s="1">
        <v>40402</v>
      </c>
      <c r="F198" s="2">
        <v>0.8372222222222222</v>
      </c>
      <c r="G198" t="s">
        <v>14</v>
      </c>
      <c r="H198" t="s">
        <v>12</v>
      </c>
      <c r="I198">
        <v>0.15</v>
      </c>
    </row>
    <row r="199" spans="1:9" x14ac:dyDescent="0.25">
      <c r="A199" t="s">
        <v>167</v>
      </c>
      <c r="B199" t="s">
        <v>26</v>
      </c>
      <c r="C199" t="s">
        <v>12</v>
      </c>
      <c r="D199" t="s">
        <v>18</v>
      </c>
      <c r="E199" s="1">
        <v>40402</v>
      </c>
      <c r="F199" s="2">
        <v>0.86502314814814818</v>
      </c>
      <c r="G199" t="s">
        <v>14</v>
      </c>
      <c r="H199" t="s">
        <v>12</v>
      </c>
      <c r="I199">
        <v>0.15</v>
      </c>
    </row>
    <row r="200" spans="1:9" x14ac:dyDescent="0.25">
      <c r="A200" t="s">
        <v>11</v>
      </c>
      <c r="B200" t="s">
        <v>12</v>
      </c>
      <c r="C200" t="s">
        <v>12</v>
      </c>
      <c r="D200" t="s">
        <v>13</v>
      </c>
      <c r="E200" s="1">
        <v>40403</v>
      </c>
      <c r="F200" s="2">
        <v>2.4421296296296292E-2</v>
      </c>
      <c r="G200" t="s">
        <v>14</v>
      </c>
      <c r="H200" t="s">
        <v>121</v>
      </c>
      <c r="I200">
        <v>0.19980000000000001</v>
      </c>
    </row>
    <row r="201" spans="1:9" x14ac:dyDescent="0.25">
      <c r="A201" t="s">
        <v>167</v>
      </c>
      <c r="B201" t="s">
        <v>26</v>
      </c>
      <c r="C201" t="s">
        <v>12</v>
      </c>
      <c r="D201" t="s">
        <v>18</v>
      </c>
      <c r="E201" s="1">
        <v>40403</v>
      </c>
      <c r="F201" s="2">
        <v>0.54631944444444447</v>
      </c>
      <c r="G201" t="s">
        <v>14</v>
      </c>
      <c r="H201" t="s">
        <v>12</v>
      </c>
      <c r="I201">
        <v>0.15</v>
      </c>
    </row>
    <row r="202" spans="1:9" x14ac:dyDescent="0.25">
      <c r="A202" t="s">
        <v>167</v>
      </c>
      <c r="B202" t="s">
        <v>26</v>
      </c>
      <c r="C202" t="s">
        <v>12</v>
      </c>
      <c r="D202" t="s">
        <v>18</v>
      </c>
      <c r="E202" s="1">
        <v>40403</v>
      </c>
      <c r="F202" s="2">
        <v>0.5502083333333333</v>
      </c>
      <c r="G202" t="s">
        <v>14</v>
      </c>
      <c r="H202" t="s">
        <v>12</v>
      </c>
      <c r="I202">
        <v>0.15</v>
      </c>
    </row>
    <row r="203" spans="1:9" x14ac:dyDescent="0.25">
      <c r="A203" t="s">
        <v>138</v>
      </c>
      <c r="B203" t="s">
        <v>16</v>
      </c>
      <c r="C203" t="s">
        <v>17</v>
      </c>
      <c r="D203" t="s">
        <v>18</v>
      </c>
      <c r="E203" s="1">
        <v>40403</v>
      </c>
      <c r="F203" s="2">
        <v>0.85660879629629638</v>
      </c>
      <c r="G203" t="s">
        <v>14</v>
      </c>
      <c r="H203" t="s">
        <v>67</v>
      </c>
      <c r="I203">
        <v>0</v>
      </c>
    </row>
    <row r="204" spans="1:9" x14ac:dyDescent="0.25">
      <c r="A204" t="s">
        <v>138</v>
      </c>
      <c r="B204" t="s">
        <v>16</v>
      </c>
      <c r="C204" t="s">
        <v>17</v>
      </c>
      <c r="D204" t="s">
        <v>18</v>
      </c>
      <c r="E204" s="1">
        <v>40403</v>
      </c>
      <c r="F204" s="2">
        <v>0.86928240740740748</v>
      </c>
      <c r="G204" t="s">
        <v>14</v>
      </c>
      <c r="H204" t="s">
        <v>101</v>
      </c>
      <c r="I204">
        <v>0</v>
      </c>
    </row>
    <row r="205" spans="1:9" x14ac:dyDescent="0.25">
      <c r="A205" t="s">
        <v>11</v>
      </c>
      <c r="B205" t="s">
        <v>12</v>
      </c>
      <c r="C205" t="s">
        <v>12</v>
      </c>
      <c r="D205" t="s">
        <v>13</v>
      </c>
      <c r="E205" s="1">
        <v>40404</v>
      </c>
      <c r="F205" s="2">
        <v>9.1122685185185182E-2</v>
      </c>
      <c r="G205" t="s">
        <v>14</v>
      </c>
      <c r="H205" t="s">
        <v>122</v>
      </c>
      <c r="I205">
        <v>6.88E-2</v>
      </c>
    </row>
    <row r="206" spans="1:9" x14ac:dyDescent="0.25">
      <c r="A206" t="s">
        <v>140</v>
      </c>
      <c r="B206" t="s">
        <v>16</v>
      </c>
      <c r="C206" t="s">
        <v>17</v>
      </c>
      <c r="D206" t="s">
        <v>18</v>
      </c>
      <c r="E206" s="1">
        <v>40404</v>
      </c>
      <c r="F206" s="2">
        <v>0.40162037037037041</v>
      </c>
      <c r="G206" t="s">
        <v>14</v>
      </c>
      <c r="H206" t="s">
        <v>101</v>
      </c>
      <c r="I206">
        <v>0</v>
      </c>
    </row>
    <row r="207" spans="1:9" x14ac:dyDescent="0.25">
      <c r="A207" t="s">
        <v>167</v>
      </c>
      <c r="B207" t="s">
        <v>16</v>
      </c>
      <c r="C207" t="s">
        <v>17</v>
      </c>
      <c r="D207" t="s">
        <v>18</v>
      </c>
      <c r="E207" s="1">
        <v>40404</v>
      </c>
      <c r="F207" s="2">
        <v>0.50518518518518518</v>
      </c>
      <c r="G207" t="s">
        <v>14</v>
      </c>
      <c r="H207" t="s">
        <v>123</v>
      </c>
      <c r="I207">
        <v>0</v>
      </c>
    </row>
    <row r="208" spans="1:9" x14ac:dyDescent="0.25">
      <c r="A208" t="s">
        <v>138</v>
      </c>
      <c r="B208" t="s">
        <v>16</v>
      </c>
      <c r="C208" t="s">
        <v>17</v>
      </c>
      <c r="D208" t="s">
        <v>18</v>
      </c>
      <c r="E208" s="1">
        <v>40404</v>
      </c>
      <c r="F208" s="2">
        <v>0.54069444444444448</v>
      </c>
      <c r="G208" t="s">
        <v>14</v>
      </c>
      <c r="H208" t="s">
        <v>124</v>
      </c>
      <c r="I208">
        <v>0</v>
      </c>
    </row>
    <row r="209" spans="1:9" x14ac:dyDescent="0.25">
      <c r="A209" t="s">
        <v>161</v>
      </c>
      <c r="B209" t="s">
        <v>16</v>
      </c>
      <c r="C209" t="s">
        <v>17</v>
      </c>
      <c r="D209" t="s">
        <v>24</v>
      </c>
      <c r="E209" s="1">
        <v>40404</v>
      </c>
      <c r="F209" s="2">
        <v>0.67347222222222225</v>
      </c>
      <c r="G209" t="s">
        <v>14</v>
      </c>
      <c r="H209" t="s">
        <v>125</v>
      </c>
      <c r="I209">
        <v>0</v>
      </c>
    </row>
    <row r="210" spans="1:9" x14ac:dyDescent="0.25">
      <c r="A210" t="s">
        <v>138</v>
      </c>
      <c r="B210" t="s">
        <v>16</v>
      </c>
      <c r="C210" t="s">
        <v>17</v>
      </c>
      <c r="D210" t="s">
        <v>18</v>
      </c>
      <c r="E210" s="1">
        <v>40404</v>
      </c>
      <c r="F210" s="2">
        <v>0.71960648148148154</v>
      </c>
      <c r="G210" t="s">
        <v>14</v>
      </c>
      <c r="H210" t="s">
        <v>23</v>
      </c>
      <c r="I210">
        <v>0</v>
      </c>
    </row>
    <row r="211" spans="1:9" x14ac:dyDescent="0.25">
      <c r="A211" t="s">
        <v>138</v>
      </c>
      <c r="B211" t="s">
        <v>16</v>
      </c>
      <c r="C211" t="s">
        <v>17</v>
      </c>
      <c r="D211" t="s">
        <v>18</v>
      </c>
      <c r="E211" s="1">
        <v>40404</v>
      </c>
      <c r="F211" s="2">
        <v>0.73252314814814812</v>
      </c>
      <c r="G211" t="s">
        <v>14</v>
      </c>
      <c r="H211" t="s">
        <v>75</v>
      </c>
      <c r="I211">
        <v>0</v>
      </c>
    </row>
    <row r="212" spans="1:9" x14ac:dyDescent="0.25">
      <c r="A212" t="s">
        <v>161</v>
      </c>
      <c r="B212" t="s">
        <v>16</v>
      </c>
      <c r="C212" t="s">
        <v>17</v>
      </c>
      <c r="D212" t="s">
        <v>24</v>
      </c>
      <c r="E212" s="1">
        <v>40404</v>
      </c>
      <c r="F212" s="2">
        <v>0.86413194444444441</v>
      </c>
      <c r="G212" t="s">
        <v>14</v>
      </c>
      <c r="H212" t="s">
        <v>126</v>
      </c>
      <c r="I212">
        <v>0</v>
      </c>
    </row>
    <row r="213" spans="1:9" x14ac:dyDescent="0.25">
      <c r="A213" t="s">
        <v>138</v>
      </c>
      <c r="B213" t="s">
        <v>16</v>
      </c>
      <c r="C213" t="s">
        <v>17</v>
      </c>
      <c r="D213" t="s">
        <v>18</v>
      </c>
      <c r="E213" s="1">
        <v>40404</v>
      </c>
      <c r="F213" s="2">
        <v>0.88575231481481476</v>
      </c>
      <c r="G213" t="s">
        <v>14</v>
      </c>
      <c r="H213" t="s">
        <v>22</v>
      </c>
      <c r="I213">
        <v>0</v>
      </c>
    </row>
    <row r="214" spans="1:9" x14ac:dyDescent="0.25">
      <c r="A214" t="s">
        <v>161</v>
      </c>
      <c r="B214" t="s">
        <v>16</v>
      </c>
      <c r="C214" t="s">
        <v>17</v>
      </c>
      <c r="D214" t="s">
        <v>24</v>
      </c>
      <c r="E214" s="1">
        <v>40404</v>
      </c>
      <c r="F214" s="2">
        <v>0.88608796296296299</v>
      </c>
      <c r="G214" t="s">
        <v>14</v>
      </c>
      <c r="H214" t="s">
        <v>57</v>
      </c>
      <c r="I214">
        <v>0</v>
      </c>
    </row>
    <row r="215" spans="1:9" x14ac:dyDescent="0.25">
      <c r="A215" t="s">
        <v>11</v>
      </c>
      <c r="B215" t="s">
        <v>12</v>
      </c>
      <c r="C215" t="s">
        <v>12</v>
      </c>
      <c r="D215" t="s">
        <v>13</v>
      </c>
      <c r="E215" s="1">
        <v>40405</v>
      </c>
      <c r="F215" s="2">
        <v>0.12377314814814815</v>
      </c>
      <c r="G215" t="s">
        <v>14</v>
      </c>
      <c r="H215" t="s">
        <v>127</v>
      </c>
      <c r="I215">
        <v>0.28360000000000002</v>
      </c>
    </row>
    <row r="216" spans="1:9" x14ac:dyDescent="0.25">
      <c r="A216" t="s">
        <v>135</v>
      </c>
      <c r="B216" t="s">
        <v>16</v>
      </c>
      <c r="C216" t="s">
        <v>17</v>
      </c>
      <c r="D216" t="s">
        <v>18</v>
      </c>
      <c r="E216" s="1">
        <v>40405</v>
      </c>
      <c r="F216" s="2">
        <v>0.54553240740740738</v>
      </c>
      <c r="G216" t="s">
        <v>14</v>
      </c>
      <c r="H216" t="s">
        <v>40</v>
      </c>
      <c r="I216">
        <v>0</v>
      </c>
    </row>
    <row r="217" spans="1:9" x14ac:dyDescent="0.25">
      <c r="A217" t="s">
        <v>149</v>
      </c>
      <c r="B217" t="s">
        <v>16</v>
      </c>
      <c r="C217" t="s">
        <v>17</v>
      </c>
      <c r="D217" t="s">
        <v>18</v>
      </c>
      <c r="E217" s="1">
        <v>40405</v>
      </c>
      <c r="F217" s="2">
        <v>0.77437500000000004</v>
      </c>
      <c r="G217" t="s">
        <v>14</v>
      </c>
      <c r="H217" t="s">
        <v>65</v>
      </c>
      <c r="I217">
        <v>0</v>
      </c>
    </row>
    <row r="218" spans="1:9" x14ac:dyDescent="0.25">
      <c r="A218" t="s">
        <v>138</v>
      </c>
      <c r="B218" t="s">
        <v>16</v>
      </c>
      <c r="C218" t="s">
        <v>17</v>
      </c>
      <c r="D218" t="s">
        <v>18</v>
      </c>
      <c r="E218" s="1">
        <v>40405</v>
      </c>
      <c r="F218" s="2">
        <v>0.77629629629629626</v>
      </c>
      <c r="G218" t="s">
        <v>14</v>
      </c>
      <c r="H218" t="s">
        <v>128</v>
      </c>
      <c r="I218">
        <v>0</v>
      </c>
    </row>
    <row r="219" spans="1:9" x14ac:dyDescent="0.25">
      <c r="A219" t="s">
        <v>11</v>
      </c>
      <c r="B219" t="s">
        <v>12</v>
      </c>
      <c r="C219" t="s">
        <v>12</v>
      </c>
      <c r="D219" t="s">
        <v>13</v>
      </c>
      <c r="E219" s="1">
        <v>40406</v>
      </c>
      <c r="F219" s="2">
        <v>0.12380787037037037</v>
      </c>
      <c r="G219" t="s">
        <v>14</v>
      </c>
      <c r="H219" t="s">
        <v>129</v>
      </c>
      <c r="I219">
        <v>0.38140000000000002</v>
      </c>
    </row>
    <row r="220" spans="1:9" x14ac:dyDescent="0.25">
      <c r="A220" t="s">
        <v>148</v>
      </c>
      <c r="B220" t="s">
        <v>26</v>
      </c>
      <c r="C220" t="s">
        <v>12</v>
      </c>
      <c r="D220" t="s">
        <v>18</v>
      </c>
      <c r="E220" s="1">
        <v>40406</v>
      </c>
      <c r="F220" s="2">
        <v>0.42962962962962964</v>
      </c>
      <c r="G220" t="s">
        <v>14</v>
      </c>
      <c r="H220" t="s">
        <v>12</v>
      </c>
      <c r="I220">
        <v>0.15</v>
      </c>
    </row>
    <row r="221" spans="1:9" x14ac:dyDescent="0.25">
      <c r="A221" t="s">
        <v>158</v>
      </c>
      <c r="B221" t="s">
        <v>16</v>
      </c>
      <c r="C221" t="s">
        <v>17</v>
      </c>
      <c r="D221" t="s">
        <v>18</v>
      </c>
      <c r="E221" s="1">
        <v>40406</v>
      </c>
      <c r="F221" s="2">
        <v>0.50268518518518512</v>
      </c>
      <c r="G221" t="s">
        <v>14</v>
      </c>
      <c r="H221" t="s">
        <v>84</v>
      </c>
      <c r="I221">
        <v>0</v>
      </c>
    </row>
    <row r="222" spans="1:9" x14ac:dyDescent="0.25">
      <c r="A222" t="s">
        <v>167</v>
      </c>
      <c r="B222" t="s">
        <v>16</v>
      </c>
      <c r="C222" t="s">
        <v>17</v>
      </c>
      <c r="D222" t="s">
        <v>18</v>
      </c>
      <c r="E222" s="1">
        <v>40406</v>
      </c>
      <c r="F222" s="2">
        <v>0.66994212962962962</v>
      </c>
      <c r="G222" t="s">
        <v>14</v>
      </c>
      <c r="H222" t="s">
        <v>130</v>
      </c>
      <c r="I222">
        <v>5.6726999999999999</v>
      </c>
    </row>
    <row r="223" spans="1:9" x14ac:dyDescent="0.25">
      <c r="A223" t="s">
        <v>167</v>
      </c>
      <c r="B223" t="s">
        <v>26</v>
      </c>
      <c r="C223" t="s">
        <v>12</v>
      </c>
      <c r="D223" t="s">
        <v>18</v>
      </c>
      <c r="E223" s="1">
        <v>40406</v>
      </c>
      <c r="F223" s="2">
        <v>0.71079861111111109</v>
      </c>
      <c r="G223" t="s">
        <v>14</v>
      </c>
      <c r="H223" t="s">
        <v>12</v>
      </c>
      <c r="I223">
        <v>0.15</v>
      </c>
    </row>
    <row r="224" spans="1:9" x14ac:dyDescent="0.25">
      <c r="A224" t="s">
        <v>11</v>
      </c>
      <c r="B224" t="s">
        <v>12</v>
      </c>
      <c r="C224" t="s">
        <v>12</v>
      </c>
      <c r="D224" t="s">
        <v>13</v>
      </c>
      <c r="E224" s="1">
        <v>40407</v>
      </c>
      <c r="F224" s="2">
        <v>0.12383101851851852</v>
      </c>
      <c r="G224" t="s">
        <v>14</v>
      </c>
      <c r="H224" t="s">
        <v>131</v>
      </c>
      <c r="I224">
        <v>0.39589999999999997</v>
      </c>
    </row>
    <row r="225" spans="1:9" x14ac:dyDescent="0.25">
      <c r="A225" t="s">
        <v>167</v>
      </c>
      <c r="B225" t="s">
        <v>26</v>
      </c>
      <c r="C225" t="s">
        <v>12</v>
      </c>
      <c r="D225" t="s">
        <v>18</v>
      </c>
      <c r="E225" s="1">
        <v>40407</v>
      </c>
      <c r="F225" s="2">
        <v>0.47122685185185187</v>
      </c>
      <c r="G225" t="s">
        <v>14</v>
      </c>
      <c r="H225" t="s">
        <v>12</v>
      </c>
      <c r="I225">
        <v>0.15</v>
      </c>
    </row>
    <row r="226" spans="1:9" x14ac:dyDescent="0.25">
      <c r="A226" t="s">
        <v>136</v>
      </c>
      <c r="B226" t="s">
        <v>16</v>
      </c>
      <c r="C226" t="s">
        <v>17</v>
      </c>
      <c r="D226" t="s">
        <v>24</v>
      </c>
      <c r="E226" s="1">
        <v>40407</v>
      </c>
      <c r="F226" s="2">
        <v>0.47480324074074076</v>
      </c>
      <c r="G226" t="s">
        <v>14</v>
      </c>
      <c r="H226" t="s">
        <v>22</v>
      </c>
      <c r="I226">
        <v>0</v>
      </c>
    </row>
    <row r="227" spans="1:9" x14ac:dyDescent="0.25">
      <c r="A227" t="s">
        <v>167</v>
      </c>
      <c r="B227" t="s">
        <v>16</v>
      </c>
      <c r="C227" t="s">
        <v>17</v>
      </c>
      <c r="D227" t="s">
        <v>18</v>
      </c>
      <c r="E227" s="1">
        <v>40407</v>
      </c>
      <c r="F227" s="2">
        <v>0.66114583333333332</v>
      </c>
      <c r="G227" t="s">
        <v>14</v>
      </c>
      <c r="H227" t="s">
        <v>132</v>
      </c>
      <c r="I227">
        <v>2.9699</v>
      </c>
    </row>
    <row r="228" spans="1:9" x14ac:dyDescent="0.25">
      <c r="A228" t="s">
        <v>167</v>
      </c>
      <c r="B228" t="s">
        <v>16</v>
      </c>
      <c r="C228" t="s">
        <v>17</v>
      </c>
      <c r="D228" t="s">
        <v>18</v>
      </c>
      <c r="E228" s="1">
        <v>40407</v>
      </c>
      <c r="F228" s="2">
        <v>0.68094907407407401</v>
      </c>
      <c r="G228" t="s">
        <v>14</v>
      </c>
      <c r="H228" t="s">
        <v>133</v>
      </c>
      <c r="I228">
        <v>2.9609999999999999</v>
      </c>
    </row>
    <row r="229" spans="1:9" x14ac:dyDescent="0.25">
      <c r="A229" t="s">
        <v>167</v>
      </c>
      <c r="B229" t="s">
        <v>26</v>
      </c>
      <c r="C229" t="s">
        <v>12</v>
      </c>
      <c r="D229" t="s">
        <v>18</v>
      </c>
      <c r="E229" s="1">
        <v>40407</v>
      </c>
      <c r="F229" s="2">
        <v>0.73561342592592593</v>
      </c>
      <c r="G229" t="s">
        <v>14</v>
      </c>
      <c r="H229" t="s">
        <v>12</v>
      </c>
      <c r="I229">
        <v>0.15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0"/>
  <sheetViews>
    <sheetView topLeftCell="A2" zoomScale="90" zoomScaleNormal="90" workbookViewId="0">
      <selection activeCell="H4" sqref="H4:H230"/>
    </sheetView>
  </sheetViews>
  <sheetFormatPr baseColWidth="10" defaultRowHeight="15" x14ac:dyDescent="0.25"/>
  <cols>
    <col min="1" max="1" width="11.42578125" bestFit="1" customWidth="1"/>
    <col min="2" max="2" width="17.28515625" bestFit="1" customWidth="1"/>
    <col min="3" max="3" width="11.7109375" bestFit="1" customWidth="1"/>
    <col min="4" max="4" width="10.140625" bestFit="1" customWidth="1"/>
    <col min="5" max="5" width="9" bestFit="1" customWidth="1"/>
    <col min="6" max="6" width="15.42578125" bestFit="1" customWidth="1"/>
    <col min="7" max="7" width="15.5703125" bestFit="1" customWidth="1"/>
    <col min="8" max="8" width="21.140625" bestFit="1" customWidth="1"/>
    <col min="9" max="9" width="8.140625" bestFit="1" customWidth="1"/>
    <col min="10" max="10" width="8.7109375" bestFit="1" customWidth="1"/>
    <col min="11" max="11" width="13.5703125" bestFit="1" customWidth="1"/>
    <col min="12" max="12" width="9" bestFit="1" customWidth="1"/>
    <col min="13" max="13" width="11.28515625" bestFit="1" customWidth="1"/>
    <col min="14" max="14" width="12.85546875" bestFit="1" customWidth="1"/>
  </cols>
  <sheetData>
    <row r="1" spans="1:17" x14ac:dyDescent="0.25">
      <c r="A1" s="6" t="s">
        <v>179</v>
      </c>
      <c r="B1" s="6"/>
      <c r="C1" s="6"/>
      <c r="D1" s="6"/>
      <c r="E1" s="6"/>
      <c r="F1" t="s">
        <v>134</v>
      </c>
    </row>
    <row r="2" spans="1:17" x14ac:dyDescent="0.25">
      <c r="A2" s="11" t="s">
        <v>170</v>
      </c>
      <c r="B2" s="12"/>
      <c r="C2" s="12"/>
      <c r="D2" s="12"/>
      <c r="E2" s="12"/>
      <c r="F2" s="12"/>
      <c r="G2" s="12"/>
      <c r="H2" s="12"/>
      <c r="I2" s="13"/>
      <c r="J2" s="11" t="s">
        <v>169</v>
      </c>
      <c r="K2" s="12"/>
      <c r="L2" s="12"/>
      <c r="M2" s="12"/>
      <c r="N2" s="12"/>
      <c r="O2" s="12"/>
      <c r="P2" s="12"/>
      <c r="Q2" s="13"/>
    </row>
    <row r="3" spans="1:17" x14ac:dyDescent="0.25">
      <c r="A3" t="s">
        <v>168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s="4" t="s">
        <v>171</v>
      </c>
      <c r="K3" s="4" t="s">
        <v>172</v>
      </c>
      <c r="L3" s="4" t="s">
        <v>173</v>
      </c>
      <c r="M3" s="4" t="s">
        <v>174</v>
      </c>
      <c r="N3" s="4" t="s">
        <v>175</v>
      </c>
      <c r="O3" s="4" t="s">
        <v>176</v>
      </c>
      <c r="P3" s="4" t="s">
        <v>177</v>
      </c>
      <c r="Q3" s="4" t="s">
        <v>178</v>
      </c>
    </row>
    <row r="4" spans="1:17" x14ac:dyDescent="0.25">
      <c r="A4" s="7" t="s">
        <v>11</v>
      </c>
      <c r="B4" s="7" t="s">
        <v>12</v>
      </c>
      <c r="C4" s="7" t="s">
        <v>12</v>
      </c>
      <c r="D4" s="7" t="s">
        <v>13</v>
      </c>
      <c r="E4" s="8">
        <v>40377</v>
      </c>
      <c r="F4" s="9">
        <v>3.3425925925925921E-2</v>
      </c>
      <c r="G4" s="7" t="s">
        <v>14</v>
      </c>
      <c r="H4" s="16" t="s">
        <v>15</v>
      </c>
      <c r="I4" s="7">
        <v>0.26190000000000002</v>
      </c>
      <c r="J4" s="7">
        <f>VALUE(YEAR(Tabla1[[#This Row],[Fecha]]))</f>
        <v>2010</v>
      </c>
      <c r="K4" s="7">
        <f>VALUE(ROUNDUP(MONTH(Tabla1[[#This Row],[Fecha]])/3, 0))</f>
        <v>3</v>
      </c>
      <c r="L4" s="7">
        <f>VALUE(MONTH(Tabla1[[#This Row],[Fecha]]))</f>
        <v>7</v>
      </c>
      <c r="M4" s="10">
        <f>VALUE(DAY(Tabla1[[#This Row],[Fecha]]))</f>
        <v>18</v>
      </c>
      <c r="N4" s="10" t="str">
        <f>IF(Tabla1[[#This Row],[DiaMes]]&gt;=15,"2º Quincena","1º Quincena")</f>
        <v>2º Quincena</v>
      </c>
      <c r="O4" s="10">
        <f>VALUE(WEEKNUM(Tabla1[[#This Row],[Fecha]]))</f>
        <v>30</v>
      </c>
      <c r="P4" s="10" t="str">
        <f t="shared" ref="P4:P67" si="0">IF(WEEKDAY(E4)=1,"Domingo",IF(WEEKDAY(E4)=2,"Lunes",IF(WEEKDAY(E4)=3,"Martes",IF(WEEKDAY(E4)=4,"Míercoles",IF(WEEKDAY(E4)=5,"Jueves",IF(WEEKDAY(E4)=6,"Viernes","Sábado"))))))</f>
        <v>Domingo</v>
      </c>
      <c r="Q4" s="10"/>
    </row>
    <row r="5" spans="1:17" x14ac:dyDescent="0.25">
      <c r="A5" s="7" t="s">
        <v>135</v>
      </c>
      <c r="B5" s="7" t="s">
        <v>16</v>
      </c>
      <c r="C5" s="7" t="s">
        <v>17</v>
      </c>
      <c r="D5" s="7" t="s">
        <v>18</v>
      </c>
      <c r="E5" s="8">
        <v>40377</v>
      </c>
      <c r="F5" s="9">
        <v>0.55631944444444448</v>
      </c>
      <c r="G5" s="7" t="s">
        <v>14</v>
      </c>
      <c r="H5" s="16" t="s">
        <v>19</v>
      </c>
      <c r="I5" s="7">
        <v>0</v>
      </c>
      <c r="J5" s="7">
        <f>VALUE(YEAR(Tabla1[[#This Row],[Fecha]]))</f>
        <v>2010</v>
      </c>
      <c r="K5" s="7">
        <f>VALUE(ROUNDUP(MONTH(Tabla1[[#This Row],[Fecha]])/3, 0))</f>
        <v>3</v>
      </c>
      <c r="L5" s="7">
        <f>VALUE(MONTH(Tabla1[[#This Row],[Fecha]]))</f>
        <v>7</v>
      </c>
      <c r="M5" s="10">
        <f>VALUE(DAY(Tabla1[[#This Row],[Fecha]]))</f>
        <v>18</v>
      </c>
      <c r="N5" s="10" t="str">
        <f>IF(Tabla1[[#This Row],[DiaMes]]&gt;=15,"2º Quincena","1º Quincena")</f>
        <v>2º Quincena</v>
      </c>
      <c r="O5" s="10">
        <f>VALUE(WEEKNUM(Tabla1[[#This Row],[Fecha]]))</f>
        <v>30</v>
      </c>
      <c r="P5" s="10" t="str">
        <f t="shared" si="0"/>
        <v>Domingo</v>
      </c>
      <c r="Q5" s="10"/>
    </row>
    <row r="6" spans="1:17" x14ac:dyDescent="0.25">
      <c r="A6" s="7" t="s">
        <v>135</v>
      </c>
      <c r="B6" s="7" t="s">
        <v>16</v>
      </c>
      <c r="C6" s="7" t="s">
        <v>17</v>
      </c>
      <c r="D6" s="7" t="s">
        <v>18</v>
      </c>
      <c r="E6" s="8">
        <v>40377</v>
      </c>
      <c r="F6" s="9">
        <v>0.58303240740740747</v>
      </c>
      <c r="G6" s="7" t="s">
        <v>14</v>
      </c>
      <c r="H6" s="16" t="s">
        <v>20</v>
      </c>
      <c r="I6" s="7">
        <v>0</v>
      </c>
      <c r="J6" s="7">
        <f>VALUE(YEAR(Tabla1[[#This Row],[Fecha]]))</f>
        <v>2010</v>
      </c>
      <c r="K6" s="7">
        <f>VALUE(ROUNDUP(MONTH(Tabla1[[#This Row],[Fecha]])/3, 0))</f>
        <v>3</v>
      </c>
      <c r="L6" s="7">
        <f>VALUE(MONTH(Tabla1[[#This Row],[Fecha]]))</f>
        <v>7</v>
      </c>
      <c r="M6" s="10">
        <f>VALUE(DAY(Tabla1[[#This Row],[Fecha]]))</f>
        <v>18</v>
      </c>
      <c r="N6" s="10" t="str">
        <f>IF(Tabla1[[#This Row],[DiaMes]]&gt;=15,"2º Quincena","1º Quincena")</f>
        <v>2º Quincena</v>
      </c>
      <c r="O6" s="10">
        <f>VALUE(WEEKNUM(Tabla1[[#This Row],[Fecha]]))</f>
        <v>30</v>
      </c>
      <c r="P6" s="10" t="str">
        <f t="shared" si="0"/>
        <v>Domingo</v>
      </c>
      <c r="Q6" s="10"/>
    </row>
    <row r="7" spans="1:17" x14ac:dyDescent="0.25">
      <c r="A7" s="7" t="s">
        <v>11</v>
      </c>
      <c r="B7" s="7" t="s">
        <v>12</v>
      </c>
      <c r="C7" s="7" t="s">
        <v>12</v>
      </c>
      <c r="D7" s="7" t="s">
        <v>13</v>
      </c>
      <c r="E7" s="8">
        <v>40378</v>
      </c>
      <c r="F7" s="9">
        <v>4.6793981481481478E-2</v>
      </c>
      <c r="G7" s="7" t="s">
        <v>14</v>
      </c>
      <c r="H7" s="16" t="s">
        <v>21</v>
      </c>
      <c r="I7" s="7">
        <v>0.2117</v>
      </c>
      <c r="J7" s="7">
        <f>VALUE(YEAR(Tabla1[[#This Row],[Fecha]]))</f>
        <v>2010</v>
      </c>
      <c r="K7" s="7">
        <f>VALUE(ROUNDUP(MONTH(Tabla1[[#This Row],[Fecha]])/3, 0))</f>
        <v>3</v>
      </c>
      <c r="L7" s="7">
        <f>VALUE(MONTH(Tabla1[[#This Row],[Fecha]]))</f>
        <v>7</v>
      </c>
      <c r="M7" s="10">
        <f>VALUE(DAY(Tabla1[[#This Row],[Fecha]]))</f>
        <v>19</v>
      </c>
      <c r="N7" s="10" t="str">
        <f>IF(Tabla1[[#This Row],[DiaMes]]&gt;=15,"2º Quincena","1º Quincena")</f>
        <v>2º Quincena</v>
      </c>
      <c r="O7" s="10">
        <f>VALUE(WEEKNUM(Tabla1[[#This Row],[Fecha]]))</f>
        <v>30</v>
      </c>
      <c r="P7" s="10" t="str">
        <f t="shared" si="0"/>
        <v>Lunes</v>
      </c>
      <c r="Q7" s="10"/>
    </row>
    <row r="8" spans="1:17" x14ac:dyDescent="0.25">
      <c r="A8" s="7" t="s">
        <v>146</v>
      </c>
      <c r="B8" s="7" t="s">
        <v>16</v>
      </c>
      <c r="C8" s="7" t="s">
        <v>17</v>
      </c>
      <c r="D8" s="7" t="s">
        <v>18</v>
      </c>
      <c r="E8" s="8">
        <v>40378</v>
      </c>
      <c r="F8" s="9">
        <v>0.41866898148148146</v>
      </c>
      <c r="G8" s="7" t="s">
        <v>14</v>
      </c>
      <c r="H8" s="16" t="s">
        <v>22</v>
      </c>
      <c r="I8" s="7">
        <v>0</v>
      </c>
      <c r="J8" s="7">
        <f>VALUE(YEAR(Tabla1[[#This Row],[Fecha]]))</f>
        <v>2010</v>
      </c>
      <c r="K8" s="7">
        <f>VALUE(ROUNDUP(MONTH(Tabla1[[#This Row],[Fecha]])/3, 0))</f>
        <v>3</v>
      </c>
      <c r="L8" s="7">
        <f>VALUE(MONTH(Tabla1[[#This Row],[Fecha]]))</f>
        <v>7</v>
      </c>
      <c r="M8" s="10">
        <f>VALUE(DAY(Tabla1[[#This Row],[Fecha]]))</f>
        <v>19</v>
      </c>
      <c r="N8" s="10" t="str">
        <f>IF(Tabla1[[#This Row],[DiaMes]]&gt;=15,"2º Quincena","1º Quincena")</f>
        <v>2º Quincena</v>
      </c>
      <c r="O8" s="10">
        <f>VALUE(WEEKNUM(Tabla1[[#This Row],[Fecha]]))</f>
        <v>30</v>
      </c>
      <c r="P8" s="10" t="str">
        <f t="shared" si="0"/>
        <v>Lunes</v>
      </c>
      <c r="Q8" s="10"/>
    </row>
    <row r="9" spans="1:17" x14ac:dyDescent="0.25">
      <c r="A9" s="7" t="s">
        <v>147</v>
      </c>
      <c r="B9" s="7" t="s">
        <v>16</v>
      </c>
      <c r="C9" s="7" t="s">
        <v>17</v>
      </c>
      <c r="D9" s="7" t="s">
        <v>18</v>
      </c>
      <c r="E9" s="8">
        <v>40378</v>
      </c>
      <c r="F9" s="9">
        <v>0.6366087962962963</v>
      </c>
      <c r="G9" s="7" t="s">
        <v>14</v>
      </c>
      <c r="H9" s="16" t="s">
        <v>23</v>
      </c>
      <c r="I9" s="7">
        <v>0</v>
      </c>
      <c r="J9" s="7">
        <f>VALUE(YEAR(Tabla1[[#This Row],[Fecha]]))</f>
        <v>2010</v>
      </c>
      <c r="K9" s="7">
        <f>VALUE(ROUNDUP(MONTH(Tabla1[[#This Row],[Fecha]])/3, 0))</f>
        <v>3</v>
      </c>
      <c r="L9" s="7">
        <f>VALUE(MONTH(Tabla1[[#This Row],[Fecha]]))</f>
        <v>7</v>
      </c>
      <c r="M9" s="10">
        <f>VALUE(DAY(Tabla1[[#This Row],[Fecha]]))</f>
        <v>19</v>
      </c>
      <c r="N9" s="10" t="str">
        <f>IF(Tabla1[[#This Row],[DiaMes]]&gt;=15,"2º Quincena","1º Quincena")</f>
        <v>2º Quincena</v>
      </c>
      <c r="O9" s="10">
        <f>VALUE(WEEKNUM(Tabla1[[#This Row],[Fecha]]))</f>
        <v>30</v>
      </c>
      <c r="P9" s="10" t="str">
        <f t="shared" si="0"/>
        <v>Lunes</v>
      </c>
      <c r="Q9" s="10"/>
    </row>
    <row r="10" spans="1:17" x14ac:dyDescent="0.25">
      <c r="A10" s="7" t="s">
        <v>136</v>
      </c>
      <c r="B10" s="7" t="s">
        <v>16</v>
      </c>
      <c r="C10" s="7" t="s">
        <v>17</v>
      </c>
      <c r="D10" s="7" t="s">
        <v>24</v>
      </c>
      <c r="E10" s="8">
        <v>40378</v>
      </c>
      <c r="F10" s="9">
        <v>0.65538194444444442</v>
      </c>
      <c r="G10" s="7" t="s">
        <v>14</v>
      </c>
      <c r="H10" s="16" t="s">
        <v>25</v>
      </c>
      <c r="I10" s="7">
        <v>0</v>
      </c>
      <c r="J10" s="7">
        <f>VALUE(YEAR(Tabla1[[#This Row],[Fecha]]))</f>
        <v>2010</v>
      </c>
      <c r="K10" s="7">
        <f>VALUE(ROUNDUP(MONTH(Tabla1[[#This Row],[Fecha]])/3, 0))</f>
        <v>3</v>
      </c>
      <c r="L10" s="7">
        <f>VALUE(MONTH(Tabla1[[#This Row],[Fecha]]))</f>
        <v>7</v>
      </c>
      <c r="M10" s="10">
        <f>VALUE(DAY(Tabla1[[#This Row],[Fecha]]))</f>
        <v>19</v>
      </c>
      <c r="N10" s="10" t="str">
        <f>IF(Tabla1[[#This Row],[DiaMes]]&gt;=15,"2º Quincena","1º Quincena")</f>
        <v>2º Quincena</v>
      </c>
      <c r="O10" s="10">
        <f>VALUE(WEEKNUM(Tabla1[[#This Row],[Fecha]]))</f>
        <v>30</v>
      </c>
      <c r="P10" s="10" t="str">
        <f t="shared" si="0"/>
        <v>Lunes</v>
      </c>
      <c r="Q10" s="10"/>
    </row>
    <row r="11" spans="1:17" x14ac:dyDescent="0.25">
      <c r="A11" s="7" t="s">
        <v>148</v>
      </c>
      <c r="B11" s="7" t="s">
        <v>26</v>
      </c>
      <c r="C11" s="7" t="s">
        <v>12</v>
      </c>
      <c r="D11" s="7" t="s">
        <v>18</v>
      </c>
      <c r="E11" s="8">
        <v>40378</v>
      </c>
      <c r="F11" s="9">
        <v>0.69545138888888891</v>
      </c>
      <c r="G11" s="7" t="s">
        <v>14</v>
      </c>
      <c r="H11" s="16" t="s">
        <v>12</v>
      </c>
      <c r="I11" s="7">
        <v>0.15</v>
      </c>
      <c r="J11" s="7">
        <f>VALUE(YEAR(Tabla1[[#This Row],[Fecha]]))</f>
        <v>2010</v>
      </c>
      <c r="K11" s="7">
        <f>VALUE(ROUNDUP(MONTH(Tabla1[[#This Row],[Fecha]])/3, 0))</f>
        <v>3</v>
      </c>
      <c r="L11" s="7">
        <f>VALUE(MONTH(Tabla1[[#This Row],[Fecha]]))</f>
        <v>7</v>
      </c>
      <c r="M11" s="10">
        <f>VALUE(DAY(Tabla1[[#This Row],[Fecha]]))</f>
        <v>19</v>
      </c>
      <c r="N11" s="10" t="str">
        <f>IF(Tabla1[[#This Row],[DiaMes]]&gt;=15,"2º Quincena","1º Quincena")</f>
        <v>2º Quincena</v>
      </c>
      <c r="O11" s="10">
        <f>VALUE(WEEKNUM(Tabla1[[#This Row],[Fecha]]))</f>
        <v>30</v>
      </c>
      <c r="P11" s="10" t="str">
        <f t="shared" si="0"/>
        <v>Lunes</v>
      </c>
      <c r="Q11" s="10"/>
    </row>
    <row r="12" spans="1:17" x14ac:dyDescent="0.25">
      <c r="A12" s="7" t="s">
        <v>148</v>
      </c>
      <c r="B12" s="7" t="s">
        <v>26</v>
      </c>
      <c r="C12" s="7" t="s">
        <v>12</v>
      </c>
      <c r="D12" s="7" t="s">
        <v>18</v>
      </c>
      <c r="E12" s="8">
        <v>40378</v>
      </c>
      <c r="F12" s="9">
        <v>0.69863425925925926</v>
      </c>
      <c r="G12" s="7" t="s">
        <v>14</v>
      </c>
      <c r="H12" s="16" t="s">
        <v>12</v>
      </c>
      <c r="I12" s="7">
        <v>0.15</v>
      </c>
      <c r="J12" s="7">
        <f>VALUE(YEAR(Tabla1[[#This Row],[Fecha]]))</f>
        <v>2010</v>
      </c>
      <c r="K12" s="7">
        <f>VALUE(ROUNDUP(MONTH(Tabla1[[#This Row],[Fecha]])/3, 0))</f>
        <v>3</v>
      </c>
      <c r="L12" s="7">
        <f>VALUE(MONTH(Tabla1[[#This Row],[Fecha]]))</f>
        <v>7</v>
      </c>
      <c r="M12" s="10">
        <f>VALUE(DAY(Tabla1[[#This Row],[Fecha]]))</f>
        <v>19</v>
      </c>
      <c r="N12" s="10" t="str">
        <f>IF(Tabla1[[#This Row],[DiaMes]]&gt;=15,"2º Quincena","1º Quincena")</f>
        <v>2º Quincena</v>
      </c>
      <c r="O12" s="10">
        <f>VALUE(WEEKNUM(Tabla1[[#This Row],[Fecha]]))</f>
        <v>30</v>
      </c>
      <c r="P12" s="10" t="str">
        <f t="shared" si="0"/>
        <v>Lunes</v>
      </c>
      <c r="Q12" s="10"/>
    </row>
    <row r="13" spans="1:17" x14ac:dyDescent="0.25">
      <c r="A13" s="7" t="s">
        <v>149</v>
      </c>
      <c r="B13" s="7" t="s">
        <v>16</v>
      </c>
      <c r="C13" s="7" t="s">
        <v>17</v>
      </c>
      <c r="D13" s="7" t="s">
        <v>18</v>
      </c>
      <c r="E13" s="8">
        <v>40378</v>
      </c>
      <c r="F13" s="9">
        <v>0.7173842592592593</v>
      </c>
      <c r="G13" s="7" t="s">
        <v>14</v>
      </c>
      <c r="H13" s="16" t="s">
        <v>27</v>
      </c>
      <c r="I13" s="7">
        <v>0</v>
      </c>
      <c r="J13" s="7">
        <f>VALUE(YEAR(Tabla1[[#This Row],[Fecha]]))</f>
        <v>2010</v>
      </c>
      <c r="K13" s="7">
        <f>VALUE(ROUNDUP(MONTH(Tabla1[[#This Row],[Fecha]])/3, 0))</f>
        <v>3</v>
      </c>
      <c r="L13" s="7">
        <f>VALUE(MONTH(Tabla1[[#This Row],[Fecha]]))</f>
        <v>7</v>
      </c>
      <c r="M13" s="10">
        <f>VALUE(DAY(Tabla1[[#This Row],[Fecha]]))</f>
        <v>19</v>
      </c>
      <c r="N13" s="10" t="str">
        <f>IF(Tabla1[[#This Row],[DiaMes]]&gt;=15,"2º Quincena","1º Quincena")</f>
        <v>2º Quincena</v>
      </c>
      <c r="O13" s="10">
        <f>VALUE(WEEKNUM(Tabla1[[#This Row],[Fecha]]))</f>
        <v>30</v>
      </c>
      <c r="P13" s="10" t="str">
        <f t="shared" si="0"/>
        <v>Lunes</v>
      </c>
      <c r="Q13" s="10"/>
    </row>
    <row r="14" spans="1:17" x14ac:dyDescent="0.25">
      <c r="A14" s="7" t="s">
        <v>149</v>
      </c>
      <c r="B14" s="7" t="s">
        <v>16</v>
      </c>
      <c r="C14" s="7" t="s">
        <v>17</v>
      </c>
      <c r="D14" s="7" t="s">
        <v>18</v>
      </c>
      <c r="E14" s="8">
        <v>40378</v>
      </c>
      <c r="F14" s="9">
        <v>0.72820601851851852</v>
      </c>
      <c r="G14" s="7" t="s">
        <v>14</v>
      </c>
      <c r="H14" s="16" t="s">
        <v>28</v>
      </c>
      <c r="I14" s="7">
        <v>0</v>
      </c>
      <c r="J14" s="7">
        <f>VALUE(YEAR(Tabla1[[#This Row],[Fecha]]))</f>
        <v>2010</v>
      </c>
      <c r="K14" s="7">
        <f>VALUE(ROUNDUP(MONTH(Tabla1[[#This Row],[Fecha]])/3, 0))</f>
        <v>3</v>
      </c>
      <c r="L14" s="7">
        <f>VALUE(MONTH(Tabla1[[#This Row],[Fecha]]))</f>
        <v>7</v>
      </c>
      <c r="M14" s="10">
        <f>VALUE(DAY(Tabla1[[#This Row],[Fecha]]))</f>
        <v>19</v>
      </c>
      <c r="N14" s="10" t="str">
        <f>IF(Tabla1[[#This Row],[DiaMes]]&gt;=15,"2º Quincena","1º Quincena")</f>
        <v>2º Quincena</v>
      </c>
      <c r="O14" s="10">
        <f>VALUE(WEEKNUM(Tabla1[[#This Row],[Fecha]]))</f>
        <v>30</v>
      </c>
      <c r="P14" s="10" t="str">
        <f t="shared" si="0"/>
        <v>Lunes</v>
      </c>
      <c r="Q14" s="10"/>
    </row>
    <row r="15" spans="1:17" x14ac:dyDescent="0.25">
      <c r="A15" s="7" t="s">
        <v>138</v>
      </c>
      <c r="B15" s="7" t="s">
        <v>16</v>
      </c>
      <c r="C15" s="7" t="s">
        <v>17</v>
      </c>
      <c r="D15" s="7" t="s">
        <v>18</v>
      </c>
      <c r="E15" s="8">
        <v>40378</v>
      </c>
      <c r="F15" s="9">
        <v>0.7289699074074073</v>
      </c>
      <c r="G15" s="7" t="s">
        <v>14</v>
      </c>
      <c r="H15" s="16" t="s">
        <v>25</v>
      </c>
      <c r="I15" s="7">
        <v>0</v>
      </c>
      <c r="J15" s="7">
        <f>VALUE(YEAR(Tabla1[[#This Row],[Fecha]]))</f>
        <v>2010</v>
      </c>
      <c r="K15" s="7">
        <f>VALUE(ROUNDUP(MONTH(Tabla1[[#This Row],[Fecha]])/3, 0))</f>
        <v>3</v>
      </c>
      <c r="L15" s="7">
        <f>VALUE(MONTH(Tabla1[[#This Row],[Fecha]]))</f>
        <v>7</v>
      </c>
      <c r="M15" s="10">
        <f>VALUE(DAY(Tabla1[[#This Row],[Fecha]]))</f>
        <v>19</v>
      </c>
      <c r="N15" s="10" t="str">
        <f>IF(Tabla1[[#This Row],[DiaMes]]&gt;=15,"2º Quincena","1º Quincena")</f>
        <v>2º Quincena</v>
      </c>
      <c r="O15" s="10">
        <f>VALUE(WEEKNUM(Tabla1[[#This Row],[Fecha]]))</f>
        <v>30</v>
      </c>
      <c r="P15" s="10" t="str">
        <f t="shared" si="0"/>
        <v>Lunes</v>
      </c>
      <c r="Q15" s="10"/>
    </row>
    <row r="16" spans="1:17" x14ac:dyDescent="0.25">
      <c r="A16" s="7" t="s">
        <v>138</v>
      </c>
      <c r="B16" s="7" t="s">
        <v>16</v>
      </c>
      <c r="C16" s="7" t="s">
        <v>17</v>
      </c>
      <c r="D16" s="7" t="s">
        <v>18</v>
      </c>
      <c r="E16" s="8">
        <v>40378</v>
      </c>
      <c r="F16" s="9">
        <v>0.79987268518518517</v>
      </c>
      <c r="G16" s="7" t="s">
        <v>14</v>
      </c>
      <c r="H16" s="16" t="s">
        <v>29</v>
      </c>
      <c r="I16" s="7">
        <v>0</v>
      </c>
      <c r="J16" s="7">
        <f>VALUE(YEAR(Tabla1[[#This Row],[Fecha]]))</f>
        <v>2010</v>
      </c>
      <c r="K16" s="7">
        <f>VALUE(ROUNDUP(MONTH(Tabla1[[#This Row],[Fecha]])/3, 0))</f>
        <v>3</v>
      </c>
      <c r="L16" s="7">
        <f>VALUE(MONTH(Tabla1[[#This Row],[Fecha]]))</f>
        <v>7</v>
      </c>
      <c r="M16" s="10">
        <f>VALUE(DAY(Tabla1[[#This Row],[Fecha]]))</f>
        <v>19</v>
      </c>
      <c r="N16" s="10" t="str">
        <f>IF(Tabla1[[#This Row],[DiaMes]]&gt;=15,"2º Quincena","1º Quincena")</f>
        <v>2º Quincena</v>
      </c>
      <c r="O16" s="10">
        <f>VALUE(WEEKNUM(Tabla1[[#This Row],[Fecha]]))</f>
        <v>30</v>
      </c>
      <c r="P16" s="10" t="str">
        <f t="shared" si="0"/>
        <v>Lunes</v>
      </c>
      <c r="Q16" s="10"/>
    </row>
    <row r="17" spans="1:17" x14ac:dyDescent="0.25">
      <c r="A17" s="7" t="s">
        <v>167</v>
      </c>
      <c r="B17" s="7" t="s">
        <v>26</v>
      </c>
      <c r="C17" s="7" t="s">
        <v>12</v>
      </c>
      <c r="D17" s="7" t="s">
        <v>18</v>
      </c>
      <c r="E17" s="8">
        <v>40378</v>
      </c>
      <c r="F17" s="9">
        <v>0.93789351851851854</v>
      </c>
      <c r="G17" s="7" t="s">
        <v>14</v>
      </c>
      <c r="H17" s="16" t="s">
        <v>12</v>
      </c>
      <c r="I17" s="7">
        <v>0.15</v>
      </c>
      <c r="J17" s="7">
        <f>VALUE(YEAR(Tabla1[[#This Row],[Fecha]]))</f>
        <v>2010</v>
      </c>
      <c r="K17" s="7">
        <f>VALUE(ROUNDUP(MONTH(Tabla1[[#This Row],[Fecha]])/3, 0))</f>
        <v>3</v>
      </c>
      <c r="L17" s="7">
        <f>VALUE(MONTH(Tabla1[[#This Row],[Fecha]]))</f>
        <v>7</v>
      </c>
      <c r="M17" s="10">
        <f>VALUE(DAY(Tabla1[[#This Row],[Fecha]]))</f>
        <v>19</v>
      </c>
      <c r="N17" s="10" t="str">
        <f>IF(Tabla1[[#This Row],[DiaMes]]&gt;=15,"2º Quincena","1º Quincena")</f>
        <v>2º Quincena</v>
      </c>
      <c r="O17" s="10">
        <f>VALUE(WEEKNUM(Tabla1[[#This Row],[Fecha]]))</f>
        <v>30</v>
      </c>
      <c r="P17" s="10" t="str">
        <f t="shared" si="0"/>
        <v>Lunes</v>
      </c>
      <c r="Q17" s="10"/>
    </row>
    <row r="18" spans="1:17" x14ac:dyDescent="0.25">
      <c r="A18" s="7" t="s">
        <v>11</v>
      </c>
      <c r="B18" s="7" t="s">
        <v>12</v>
      </c>
      <c r="C18" s="7" t="s">
        <v>12</v>
      </c>
      <c r="D18" s="7" t="s">
        <v>13</v>
      </c>
      <c r="E18" s="8">
        <v>40379</v>
      </c>
      <c r="F18" s="9">
        <v>2.4548611111111115E-2</v>
      </c>
      <c r="G18" s="7" t="s">
        <v>14</v>
      </c>
      <c r="H18" s="16" t="s">
        <v>30</v>
      </c>
      <c r="I18" s="7">
        <v>0.25990000000000002</v>
      </c>
      <c r="J18" s="7">
        <f>VALUE(YEAR(Tabla1[[#This Row],[Fecha]]))</f>
        <v>2010</v>
      </c>
      <c r="K18" s="7">
        <f>VALUE(ROUNDUP(MONTH(Tabla1[[#This Row],[Fecha]])/3, 0))</f>
        <v>3</v>
      </c>
      <c r="L18" s="7">
        <f>VALUE(MONTH(Tabla1[[#This Row],[Fecha]]))</f>
        <v>7</v>
      </c>
      <c r="M18" s="10">
        <f>VALUE(DAY(Tabla1[[#This Row],[Fecha]]))</f>
        <v>20</v>
      </c>
      <c r="N18" s="10" t="str">
        <f>IF(Tabla1[[#This Row],[DiaMes]]&gt;=15,"2º Quincena","1º Quincena")</f>
        <v>2º Quincena</v>
      </c>
      <c r="O18" s="10">
        <f>VALUE(WEEKNUM(Tabla1[[#This Row],[Fecha]]))</f>
        <v>30</v>
      </c>
      <c r="P18" s="10" t="str">
        <f t="shared" si="0"/>
        <v>Martes</v>
      </c>
      <c r="Q18" s="10"/>
    </row>
    <row r="19" spans="1:17" x14ac:dyDescent="0.25">
      <c r="A19" s="7" t="s">
        <v>138</v>
      </c>
      <c r="B19" s="7" t="s">
        <v>16</v>
      </c>
      <c r="C19" s="7" t="s">
        <v>17</v>
      </c>
      <c r="D19" s="7" t="s">
        <v>18</v>
      </c>
      <c r="E19" s="8">
        <v>40379</v>
      </c>
      <c r="F19" s="9">
        <v>0.42708333333333331</v>
      </c>
      <c r="G19" s="7" t="s">
        <v>14</v>
      </c>
      <c r="H19" s="16" t="s">
        <v>31</v>
      </c>
      <c r="I19" s="7">
        <v>0</v>
      </c>
      <c r="J19" s="7">
        <f>VALUE(YEAR(Tabla1[[#This Row],[Fecha]]))</f>
        <v>2010</v>
      </c>
      <c r="K19" s="7">
        <f>VALUE(ROUNDUP(MONTH(Tabla1[[#This Row],[Fecha]])/3, 0))</f>
        <v>3</v>
      </c>
      <c r="L19" s="7">
        <f>VALUE(MONTH(Tabla1[[#This Row],[Fecha]]))</f>
        <v>7</v>
      </c>
      <c r="M19" s="10">
        <f>VALUE(DAY(Tabla1[[#This Row],[Fecha]]))</f>
        <v>20</v>
      </c>
      <c r="N19" s="10" t="str">
        <f>IF(Tabla1[[#This Row],[DiaMes]]&gt;=15,"2º Quincena","1º Quincena")</f>
        <v>2º Quincena</v>
      </c>
      <c r="O19" s="10">
        <f>VALUE(WEEKNUM(Tabla1[[#This Row],[Fecha]]))</f>
        <v>30</v>
      </c>
      <c r="P19" s="10" t="str">
        <f t="shared" si="0"/>
        <v>Martes</v>
      </c>
      <c r="Q19" s="10"/>
    </row>
    <row r="20" spans="1:17" x14ac:dyDescent="0.25">
      <c r="A20" s="7" t="s">
        <v>137</v>
      </c>
      <c r="B20" s="7" t="s">
        <v>16</v>
      </c>
      <c r="C20" s="7" t="s">
        <v>17</v>
      </c>
      <c r="D20" s="7" t="s">
        <v>24</v>
      </c>
      <c r="E20" s="8">
        <v>40379</v>
      </c>
      <c r="F20" s="9">
        <v>0.45188657407407407</v>
      </c>
      <c r="G20" s="7" t="s">
        <v>14</v>
      </c>
      <c r="H20" s="16" t="s">
        <v>32</v>
      </c>
      <c r="I20" s="7">
        <v>0</v>
      </c>
      <c r="J20" s="7">
        <f>VALUE(YEAR(Tabla1[[#This Row],[Fecha]]))</f>
        <v>2010</v>
      </c>
      <c r="K20" s="7">
        <f>VALUE(ROUNDUP(MONTH(Tabla1[[#This Row],[Fecha]])/3, 0))</f>
        <v>3</v>
      </c>
      <c r="L20" s="7">
        <f>VALUE(MONTH(Tabla1[[#This Row],[Fecha]]))</f>
        <v>7</v>
      </c>
      <c r="M20" s="10">
        <f>VALUE(DAY(Tabla1[[#This Row],[Fecha]]))</f>
        <v>20</v>
      </c>
      <c r="N20" s="10" t="str">
        <f>IF(Tabla1[[#This Row],[DiaMes]]&gt;=15,"2º Quincena","1º Quincena")</f>
        <v>2º Quincena</v>
      </c>
      <c r="O20" s="10">
        <f>VALUE(WEEKNUM(Tabla1[[#This Row],[Fecha]]))</f>
        <v>30</v>
      </c>
      <c r="P20" s="10" t="str">
        <f t="shared" si="0"/>
        <v>Martes</v>
      </c>
      <c r="Q20" s="10"/>
    </row>
    <row r="21" spans="1:17" x14ac:dyDescent="0.25">
      <c r="A21" s="7" t="s">
        <v>150</v>
      </c>
      <c r="B21" s="7" t="s">
        <v>16</v>
      </c>
      <c r="C21" s="7" t="s">
        <v>17</v>
      </c>
      <c r="D21" s="7" t="s">
        <v>18</v>
      </c>
      <c r="E21" s="8">
        <v>40379</v>
      </c>
      <c r="F21" s="9">
        <v>0.48935185185185182</v>
      </c>
      <c r="G21" s="7" t="s">
        <v>14</v>
      </c>
      <c r="H21" s="16" t="s">
        <v>33</v>
      </c>
      <c r="I21" s="7">
        <v>0</v>
      </c>
      <c r="J21" s="7">
        <f>VALUE(YEAR(Tabla1[[#This Row],[Fecha]]))</f>
        <v>2010</v>
      </c>
      <c r="K21" s="7">
        <f>VALUE(ROUNDUP(MONTH(Tabla1[[#This Row],[Fecha]])/3, 0))</f>
        <v>3</v>
      </c>
      <c r="L21" s="7">
        <f>VALUE(MONTH(Tabla1[[#This Row],[Fecha]]))</f>
        <v>7</v>
      </c>
      <c r="M21" s="10">
        <f>VALUE(DAY(Tabla1[[#This Row],[Fecha]]))</f>
        <v>20</v>
      </c>
      <c r="N21" s="10" t="str">
        <f>IF(Tabla1[[#This Row],[DiaMes]]&gt;=15,"2º Quincena","1º Quincena")</f>
        <v>2º Quincena</v>
      </c>
      <c r="O21" s="10">
        <f>VALUE(WEEKNUM(Tabla1[[#This Row],[Fecha]]))</f>
        <v>30</v>
      </c>
      <c r="P21" s="10" t="str">
        <f t="shared" si="0"/>
        <v>Martes</v>
      </c>
      <c r="Q21" s="10"/>
    </row>
    <row r="22" spans="1:17" x14ac:dyDescent="0.25">
      <c r="A22" s="7" t="s">
        <v>139</v>
      </c>
      <c r="B22" s="7" t="s">
        <v>16</v>
      </c>
      <c r="C22" s="7" t="s">
        <v>17</v>
      </c>
      <c r="D22" s="7" t="s">
        <v>18</v>
      </c>
      <c r="E22" s="8">
        <v>40379</v>
      </c>
      <c r="F22" s="9">
        <v>0.49074074074074076</v>
      </c>
      <c r="G22" s="7" t="s">
        <v>14</v>
      </c>
      <c r="H22" s="16" t="s">
        <v>34</v>
      </c>
      <c r="I22" s="7">
        <v>0</v>
      </c>
      <c r="J22" s="7">
        <f>VALUE(YEAR(Tabla1[[#This Row],[Fecha]]))</f>
        <v>2010</v>
      </c>
      <c r="K22" s="7">
        <f>VALUE(ROUNDUP(MONTH(Tabla1[[#This Row],[Fecha]])/3, 0))</f>
        <v>3</v>
      </c>
      <c r="L22" s="7">
        <f>VALUE(MONTH(Tabla1[[#This Row],[Fecha]]))</f>
        <v>7</v>
      </c>
      <c r="M22" s="10">
        <f>VALUE(DAY(Tabla1[[#This Row],[Fecha]]))</f>
        <v>20</v>
      </c>
      <c r="N22" s="10" t="str">
        <f>IF(Tabla1[[#This Row],[DiaMes]]&gt;=15,"2º Quincena","1º Quincena")</f>
        <v>2º Quincena</v>
      </c>
      <c r="O22" s="10">
        <f>VALUE(WEEKNUM(Tabla1[[#This Row],[Fecha]]))</f>
        <v>30</v>
      </c>
      <c r="P22" s="10" t="str">
        <f t="shared" si="0"/>
        <v>Martes</v>
      </c>
      <c r="Q22" s="10"/>
    </row>
    <row r="23" spans="1:17" x14ac:dyDescent="0.25">
      <c r="A23" s="7" t="s">
        <v>150</v>
      </c>
      <c r="B23" s="7" t="s">
        <v>16</v>
      </c>
      <c r="C23" s="7" t="s">
        <v>17</v>
      </c>
      <c r="D23" s="7" t="s">
        <v>18</v>
      </c>
      <c r="E23" s="8">
        <v>40379</v>
      </c>
      <c r="F23" s="9">
        <v>0.67765046296296294</v>
      </c>
      <c r="G23" s="7" t="s">
        <v>14</v>
      </c>
      <c r="H23" s="16" t="s">
        <v>35</v>
      </c>
      <c r="I23" s="7">
        <v>0</v>
      </c>
      <c r="J23" s="7">
        <f>VALUE(YEAR(Tabla1[[#This Row],[Fecha]]))</f>
        <v>2010</v>
      </c>
      <c r="K23" s="7">
        <f>VALUE(ROUNDUP(MONTH(Tabla1[[#This Row],[Fecha]])/3, 0))</f>
        <v>3</v>
      </c>
      <c r="L23" s="7">
        <f>VALUE(MONTH(Tabla1[[#This Row],[Fecha]]))</f>
        <v>7</v>
      </c>
      <c r="M23" s="10">
        <f>VALUE(DAY(Tabla1[[#This Row],[Fecha]]))</f>
        <v>20</v>
      </c>
      <c r="N23" s="10" t="str">
        <f>IF(Tabla1[[#This Row],[DiaMes]]&gt;=15,"2º Quincena","1º Quincena")</f>
        <v>2º Quincena</v>
      </c>
      <c r="O23" s="10">
        <f>VALUE(WEEKNUM(Tabla1[[#This Row],[Fecha]]))</f>
        <v>30</v>
      </c>
      <c r="P23" s="10" t="str">
        <f t="shared" si="0"/>
        <v>Martes</v>
      </c>
      <c r="Q23" s="10"/>
    </row>
    <row r="24" spans="1:17" x14ac:dyDescent="0.25">
      <c r="A24" s="7" t="s">
        <v>167</v>
      </c>
      <c r="B24" s="7" t="s">
        <v>16</v>
      </c>
      <c r="C24" s="7" t="s">
        <v>17</v>
      </c>
      <c r="D24" s="7" t="s">
        <v>18</v>
      </c>
      <c r="E24" s="8">
        <v>40379</v>
      </c>
      <c r="F24" s="9">
        <v>0.7039467592592592</v>
      </c>
      <c r="G24" s="7" t="s">
        <v>14</v>
      </c>
      <c r="H24" s="16" t="s">
        <v>36</v>
      </c>
      <c r="I24" s="7">
        <v>2.0158999999999998</v>
      </c>
      <c r="J24" s="7">
        <f>VALUE(YEAR(Tabla1[[#This Row],[Fecha]]))</f>
        <v>2010</v>
      </c>
      <c r="K24" s="7">
        <f>VALUE(ROUNDUP(MONTH(Tabla1[[#This Row],[Fecha]])/3, 0))</f>
        <v>3</v>
      </c>
      <c r="L24" s="7">
        <f>VALUE(MONTH(Tabla1[[#This Row],[Fecha]]))</f>
        <v>7</v>
      </c>
      <c r="M24" s="10">
        <f>VALUE(DAY(Tabla1[[#This Row],[Fecha]]))</f>
        <v>20</v>
      </c>
      <c r="N24" s="10" t="str">
        <f>IF(Tabla1[[#This Row],[DiaMes]]&gt;=15,"2º Quincena","1º Quincena")</f>
        <v>2º Quincena</v>
      </c>
      <c r="O24" s="10">
        <f>VALUE(WEEKNUM(Tabla1[[#This Row],[Fecha]]))</f>
        <v>30</v>
      </c>
      <c r="P24" s="10" t="str">
        <f t="shared" si="0"/>
        <v>Martes</v>
      </c>
      <c r="Q24" s="10"/>
    </row>
    <row r="25" spans="1:17" x14ac:dyDescent="0.25">
      <c r="A25" s="7" t="s">
        <v>167</v>
      </c>
      <c r="B25" s="7" t="s">
        <v>26</v>
      </c>
      <c r="C25" s="7" t="s">
        <v>12</v>
      </c>
      <c r="D25" s="7" t="s">
        <v>18</v>
      </c>
      <c r="E25" s="8">
        <v>40379</v>
      </c>
      <c r="F25" s="9">
        <v>0.73081018518518526</v>
      </c>
      <c r="G25" s="7" t="s">
        <v>14</v>
      </c>
      <c r="H25" s="16" t="s">
        <v>12</v>
      </c>
      <c r="I25" s="7">
        <v>0.15</v>
      </c>
      <c r="J25" s="7">
        <f>VALUE(YEAR(Tabla1[[#This Row],[Fecha]]))</f>
        <v>2010</v>
      </c>
      <c r="K25" s="7">
        <f>VALUE(ROUNDUP(MONTH(Tabla1[[#This Row],[Fecha]])/3, 0))</f>
        <v>3</v>
      </c>
      <c r="L25" s="7">
        <f>VALUE(MONTH(Tabla1[[#This Row],[Fecha]]))</f>
        <v>7</v>
      </c>
      <c r="M25" s="10">
        <f>VALUE(DAY(Tabla1[[#This Row],[Fecha]]))</f>
        <v>20</v>
      </c>
      <c r="N25" s="10" t="str">
        <f>IF(Tabla1[[#This Row],[DiaMes]]&gt;=15,"2º Quincena","1º Quincena")</f>
        <v>2º Quincena</v>
      </c>
      <c r="O25" s="10">
        <f>VALUE(WEEKNUM(Tabla1[[#This Row],[Fecha]]))</f>
        <v>30</v>
      </c>
      <c r="P25" s="10" t="str">
        <f t="shared" si="0"/>
        <v>Martes</v>
      </c>
      <c r="Q25" s="10"/>
    </row>
    <row r="26" spans="1:17" x14ac:dyDescent="0.25">
      <c r="A26" s="7" t="s">
        <v>167</v>
      </c>
      <c r="B26" s="7" t="s">
        <v>26</v>
      </c>
      <c r="C26" s="7" t="s">
        <v>12</v>
      </c>
      <c r="D26" s="7" t="s">
        <v>18</v>
      </c>
      <c r="E26" s="8">
        <v>40379</v>
      </c>
      <c r="F26" s="9">
        <v>0.73204861111111119</v>
      </c>
      <c r="G26" s="7" t="s">
        <v>14</v>
      </c>
      <c r="H26" s="16" t="s">
        <v>12</v>
      </c>
      <c r="I26" s="7">
        <v>0.15</v>
      </c>
      <c r="J26" s="7">
        <f>VALUE(YEAR(Tabla1[[#This Row],[Fecha]]))</f>
        <v>2010</v>
      </c>
      <c r="K26" s="7">
        <f>VALUE(ROUNDUP(MONTH(Tabla1[[#This Row],[Fecha]])/3, 0))</f>
        <v>3</v>
      </c>
      <c r="L26" s="7">
        <f>VALUE(MONTH(Tabla1[[#This Row],[Fecha]]))</f>
        <v>7</v>
      </c>
      <c r="M26" s="10">
        <f>VALUE(DAY(Tabla1[[#This Row],[Fecha]]))</f>
        <v>20</v>
      </c>
      <c r="N26" s="10" t="str">
        <f>IF(Tabla1[[#This Row],[DiaMes]]&gt;=15,"2º Quincena","1º Quincena")</f>
        <v>2º Quincena</v>
      </c>
      <c r="O26" s="10">
        <f>VALUE(WEEKNUM(Tabla1[[#This Row],[Fecha]]))</f>
        <v>30</v>
      </c>
      <c r="P26" s="10" t="str">
        <f t="shared" si="0"/>
        <v>Martes</v>
      </c>
      <c r="Q26" s="10"/>
    </row>
    <row r="27" spans="1:17" x14ac:dyDescent="0.25">
      <c r="A27" s="7" t="s">
        <v>167</v>
      </c>
      <c r="B27" s="7" t="s">
        <v>26</v>
      </c>
      <c r="C27" s="7" t="s">
        <v>12</v>
      </c>
      <c r="D27" s="7" t="s">
        <v>18</v>
      </c>
      <c r="E27" s="8">
        <v>40379</v>
      </c>
      <c r="F27" s="9">
        <v>0.74094907407407407</v>
      </c>
      <c r="G27" s="7" t="s">
        <v>14</v>
      </c>
      <c r="H27" s="16" t="s">
        <v>12</v>
      </c>
      <c r="I27" s="7">
        <v>0.15</v>
      </c>
      <c r="J27" s="7">
        <f>VALUE(YEAR(Tabla1[[#This Row],[Fecha]]))</f>
        <v>2010</v>
      </c>
      <c r="K27" s="7">
        <f>VALUE(ROUNDUP(MONTH(Tabla1[[#This Row],[Fecha]])/3, 0))</f>
        <v>3</v>
      </c>
      <c r="L27" s="7">
        <f>VALUE(MONTH(Tabla1[[#This Row],[Fecha]]))</f>
        <v>7</v>
      </c>
      <c r="M27" s="10">
        <f>VALUE(DAY(Tabla1[[#This Row],[Fecha]]))</f>
        <v>20</v>
      </c>
      <c r="N27" s="10" t="str">
        <f>IF(Tabla1[[#This Row],[DiaMes]]&gt;=15,"2º Quincena","1º Quincena")</f>
        <v>2º Quincena</v>
      </c>
      <c r="O27" s="10">
        <f>VALUE(WEEKNUM(Tabla1[[#This Row],[Fecha]]))</f>
        <v>30</v>
      </c>
      <c r="P27" s="10" t="str">
        <f t="shared" si="0"/>
        <v>Martes</v>
      </c>
      <c r="Q27" s="10"/>
    </row>
    <row r="28" spans="1:17" x14ac:dyDescent="0.25">
      <c r="A28" s="7" t="s">
        <v>167</v>
      </c>
      <c r="B28" s="7" t="s">
        <v>26</v>
      </c>
      <c r="C28" s="7" t="s">
        <v>12</v>
      </c>
      <c r="D28" s="7" t="s">
        <v>18</v>
      </c>
      <c r="E28" s="8">
        <v>40379</v>
      </c>
      <c r="F28" s="9">
        <v>0.7599421296296297</v>
      </c>
      <c r="G28" s="7" t="s">
        <v>14</v>
      </c>
      <c r="H28" s="16" t="s">
        <v>12</v>
      </c>
      <c r="I28" s="7">
        <v>0.15</v>
      </c>
      <c r="J28" s="7">
        <f>VALUE(YEAR(Tabla1[[#This Row],[Fecha]]))</f>
        <v>2010</v>
      </c>
      <c r="K28" s="7">
        <f>VALUE(ROUNDUP(MONTH(Tabla1[[#This Row],[Fecha]])/3, 0))</f>
        <v>3</v>
      </c>
      <c r="L28" s="7">
        <f>VALUE(MONTH(Tabla1[[#This Row],[Fecha]]))</f>
        <v>7</v>
      </c>
      <c r="M28" s="10">
        <f>VALUE(DAY(Tabla1[[#This Row],[Fecha]]))</f>
        <v>20</v>
      </c>
      <c r="N28" s="10" t="str">
        <f>IF(Tabla1[[#This Row],[DiaMes]]&gt;=15,"2º Quincena","1º Quincena")</f>
        <v>2º Quincena</v>
      </c>
      <c r="O28" s="10">
        <f>VALUE(WEEKNUM(Tabla1[[#This Row],[Fecha]]))</f>
        <v>30</v>
      </c>
      <c r="P28" s="10" t="str">
        <f t="shared" si="0"/>
        <v>Martes</v>
      </c>
      <c r="Q28" s="10"/>
    </row>
    <row r="29" spans="1:17" x14ac:dyDescent="0.25">
      <c r="A29" s="7" t="s">
        <v>11</v>
      </c>
      <c r="B29" s="7" t="s">
        <v>12</v>
      </c>
      <c r="C29" s="7" t="s">
        <v>12</v>
      </c>
      <c r="D29" s="7" t="s">
        <v>13</v>
      </c>
      <c r="E29" s="8">
        <v>40380</v>
      </c>
      <c r="F29" s="9">
        <v>4.1319444444444443E-2</v>
      </c>
      <c r="G29" s="7" t="s">
        <v>14</v>
      </c>
      <c r="H29" s="16" t="s">
        <v>37</v>
      </c>
      <c r="I29" s="7">
        <v>0.1532</v>
      </c>
      <c r="J29" s="7">
        <f>VALUE(YEAR(Tabla1[[#This Row],[Fecha]]))</f>
        <v>2010</v>
      </c>
      <c r="K29" s="7">
        <f>VALUE(ROUNDUP(MONTH(Tabla1[[#This Row],[Fecha]])/3, 0))</f>
        <v>3</v>
      </c>
      <c r="L29" s="7">
        <f>VALUE(MONTH(Tabla1[[#This Row],[Fecha]]))</f>
        <v>7</v>
      </c>
      <c r="M29" s="10">
        <f>VALUE(DAY(Tabla1[[#This Row],[Fecha]]))</f>
        <v>21</v>
      </c>
      <c r="N29" s="10" t="str">
        <f>IF(Tabla1[[#This Row],[DiaMes]]&gt;=15,"2º Quincena","1º Quincena")</f>
        <v>2º Quincena</v>
      </c>
      <c r="O29" s="10">
        <f>VALUE(WEEKNUM(Tabla1[[#This Row],[Fecha]]))</f>
        <v>30</v>
      </c>
      <c r="P29" s="10" t="str">
        <f t="shared" si="0"/>
        <v>Míercoles</v>
      </c>
      <c r="Q29" s="10"/>
    </row>
    <row r="30" spans="1:17" x14ac:dyDescent="0.25">
      <c r="A30" s="7" t="s">
        <v>136</v>
      </c>
      <c r="B30" s="7" t="s">
        <v>16</v>
      </c>
      <c r="C30" s="7" t="s">
        <v>17</v>
      </c>
      <c r="D30" s="7" t="s">
        <v>24</v>
      </c>
      <c r="E30" s="8">
        <v>40380</v>
      </c>
      <c r="F30" s="9">
        <v>0.40843750000000001</v>
      </c>
      <c r="G30" s="7" t="s">
        <v>14</v>
      </c>
      <c r="H30" s="16" t="s">
        <v>38</v>
      </c>
      <c r="I30" s="7">
        <v>0</v>
      </c>
      <c r="J30" s="7">
        <f>VALUE(YEAR(Tabla1[[#This Row],[Fecha]]))</f>
        <v>2010</v>
      </c>
      <c r="K30" s="7">
        <f>VALUE(ROUNDUP(MONTH(Tabla1[[#This Row],[Fecha]])/3, 0))</f>
        <v>3</v>
      </c>
      <c r="L30" s="7">
        <f>VALUE(MONTH(Tabla1[[#This Row],[Fecha]]))</f>
        <v>7</v>
      </c>
      <c r="M30" s="10">
        <f>VALUE(DAY(Tabla1[[#This Row],[Fecha]]))</f>
        <v>21</v>
      </c>
      <c r="N30" s="10" t="str">
        <f>IF(Tabla1[[#This Row],[DiaMes]]&gt;=15,"2º Quincena","1º Quincena")</f>
        <v>2º Quincena</v>
      </c>
      <c r="O30" s="10">
        <f>VALUE(WEEKNUM(Tabla1[[#This Row],[Fecha]]))</f>
        <v>30</v>
      </c>
      <c r="P30" s="10" t="str">
        <f t="shared" si="0"/>
        <v>Míercoles</v>
      </c>
      <c r="Q30" s="10"/>
    </row>
    <row r="31" spans="1:17" x14ac:dyDescent="0.25">
      <c r="A31" s="7" t="s">
        <v>151</v>
      </c>
      <c r="B31" s="7" t="s">
        <v>16</v>
      </c>
      <c r="C31" s="7" t="s">
        <v>17</v>
      </c>
      <c r="D31" s="7" t="s">
        <v>24</v>
      </c>
      <c r="E31" s="8">
        <v>40380</v>
      </c>
      <c r="F31" s="9">
        <v>0.57644675925925926</v>
      </c>
      <c r="G31" s="7" t="s">
        <v>14</v>
      </c>
      <c r="H31" s="16" t="s">
        <v>39</v>
      </c>
      <c r="I31" s="7">
        <v>0</v>
      </c>
      <c r="J31" s="7">
        <f>VALUE(YEAR(Tabla1[[#This Row],[Fecha]]))</f>
        <v>2010</v>
      </c>
      <c r="K31" s="7">
        <f>VALUE(ROUNDUP(MONTH(Tabla1[[#This Row],[Fecha]])/3, 0))</f>
        <v>3</v>
      </c>
      <c r="L31" s="7">
        <f>VALUE(MONTH(Tabla1[[#This Row],[Fecha]]))</f>
        <v>7</v>
      </c>
      <c r="M31" s="10">
        <f>VALUE(DAY(Tabla1[[#This Row],[Fecha]]))</f>
        <v>21</v>
      </c>
      <c r="N31" s="10" t="str">
        <f>IF(Tabla1[[#This Row],[DiaMes]]&gt;=15,"2º Quincena","1º Quincena")</f>
        <v>2º Quincena</v>
      </c>
      <c r="O31" s="10">
        <f>VALUE(WEEKNUM(Tabla1[[#This Row],[Fecha]]))</f>
        <v>30</v>
      </c>
      <c r="P31" s="10" t="str">
        <f t="shared" si="0"/>
        <v>Míercoles</v>
      </c>
      <c r="Q31" s="10"/>
    </row>
    <row r="32" spans="1:17" x14ac:dyDescent="0.25">
      <c r="A32" s="7" t="s">
        <v>151</v>
      </c>
      <c r="B32" s="7" t="s">
        <v>16</v>
      </c>
      <c r="C32" s="7" t="s">
        <v>17</v>
      </c>
      <c r="D32" s="7" t="s">
        <v>24</v>
      </c>
      <c r="E32" s="8">
        <v>40380</v>
      </c>
      <c r="F32" s="9">
        <v>0.57781249999999995</v>
      </c>
      <c r="G32" s="7" t="s">
        <v>14</v>
      </c>
      <c r="H32" s="16" t="s">
        <v>40</v>
      </c>
      <c r="I32" s="7">
        <v>0</v>
      </c>
      <c r="J32" s="7">
        <f>VALUE(YEAR(Tabla1[[#This Row],[Fecha]]))</f>
        <v>2010</v>
      </c>
      <c r="K32" s="7">
        <f>VALUE(ROUNDUP(MONTH(Tabla1[[#This Row],[Fecha]])/3, 0))</f>
        <v>3</v>
      </c>
      <c r="L32" s="7">
        <f>VALUE(MONTH(Tabla1[[#This Row],[Fecha]]))</f>
        <v>7</v>
      </c>
      <c r="M32" s="10">
        <f>VALUE(DAY(Tabla1[[#This Row],[Fecha]]))</f>
        <v>21</v>
      </c>
      <c r="N32" s="10" t="str">
        <f>IF(Tabla1[[#This Row],[DiaMes]]&gt;=15,"2º Quincena","1º Quincena")</f>
        <v>2º Quincena</v>
      </c>
      <c r="O32" s="10">
        <f>VALUE(WEEKNUM(Tabla1[[#This Row],[Fecha]]))</f>
        <v>30</v>
      </c>
      <c r="P32" s="10" t="str">
        <f t="shared" si="0"/>
        <v>Míercoles</v>
      </c>
      <c r="Q32" s="10"/>
    </row>
    <row r="33" spans="1:17" x14ac:dyDescent="0.25">
      <c r="A33" s="7" t="s">
        <v>138</v>
      </c>
      <c r="B33" s="7" t="s">
        <v>16</v>
      </c>
      <c r="C33" s="7" t="s">
        <v>17</v>
      </c>
      <c r="D33" s="7" t="s">
        <v>18</v>
      </c>
      <c r="E33" s="8">
        <v>40380</v>
      </c>
      <c r="F33" s="9">
        <v>0.73473379629629632</v>
      </c>
      <c r="G33" s="7" t="s">
        <v>14</v>
      </c>
      <c r="H33" s="16" t="s">
        <v>41</v>
      </c>
      <c r="I33" s="7">
        <v>0</v>
      </c>
      <c r="J33" s="7">
        <f>VALUE(YEAR(Tabla1[[#This Row],[Fecha]]))</f>
        <v>2010</v>
      </c>
      <c r="K33" s="7">
        <f>VALUE(ROUNDUP(MONTH(Tabla1[[#This Row],[Fecha]])/3, 0))</f>
        <v>3</v>
      </c>
      <c r="L33" s="7">
        <f>VALUE(MONTH(Tabla1[[#This Row],[Fecha]]))</f>
        <v>7</v>
      </c>
      <c r="M33" s="10">
        <f>VALUE(DAY(Tabla1[[#This Row],[Fecha]]))</f>
        <v>21</v>
      </c>
      <c r="N33" s="10" t="str">
        <f>IF(Tabla1[[#This Row],[DiaMes]]&gt;=15,"2º Quincena","1º Quincena")</f>
        <v>2º Quincena</v>
      </c>
      <c r="O33" s="10">
        <f>VALUE(WEEKNUM(Tabla1[[#This Row],[Fecha]]))</f>
        <v>30</v>
      </c>
      <c r="P33" s="10" t="str">
        <f t="shared" si="0"/>
        <v>Míercoles</v>
      </c>
      <c r="Q33" s="10"/>
    </row>
    <row r="34" spans="1:17" x14ac:dyDescent="0.25">
      <c r="A34" s="7" t="s">
        <v>167</v>
      </c>
      <c r="B34" s="7" t="s">
        <v>26</v>
      </c>
      <c r="C34" s="7" t="s">
        <v>12</v>
      </c>
      <c r="D34" s="7" t="s">
        <v>18</v>
      </c>
      <c r="E34" s="8">
        <v>40380</v>
      </c>
      <c r="F34" s="9">
        <v>0.83379629629629637</v>
      </c>
      <c r="G34" s="7" t="s">
        <v>14</v>
      </c>
      <c r="H34" s="16" t="s">
        <v>12</v>
      </c>
      <c r="I34" s="7">
        <v>0.15</v>
      </c>
      <c r="J34" s="7">
        <f>VALUE(YEAR(Tabla1[[#This Row],[Fecha]]))</f>
        <v>2010</v>
      </c>
      <c r="K34" s="7">
        <f>VALUE(ROUNDUP(MONTH(Tabla1[[#This Row],[Fecha]])/3, 0))</f>
        <v>3</v>
      </c>
      <c r="L34" s="7">
        <f>VALUE(MONTH(Tabla1[[#This Row],[Fecha]]))</f>
        <v>7</v>
      </c>
      <c r="M34" s="10">
        <f>VALUE(DAY(Tabla1[[#This Row],[Fecha]]))</f>
        <v>21</v>
      </c>
      <c r="N34" s="10" t="str">
        <f>IF(Tabla1[[#This Row],[DiaMes]]&gt;=15,"2º Quincena","1º Quincena")</f>
        <v>2º Quincena</v>
      </c>
      <c r="O34" s="10">
        <f>VALUE(WEEKNUM(Tabla1[[#This Row],[Fecha]]))</f>
        <v>30</v>
      </c>
      <c r="P34" s="10" t="str">
        <f t="shared" si="0"/>
        <v>Míercoles</v>
      </c>
      <c r="Q34" s="10"/>
    </row>
    <row r="35" spans="1:17" x14ac:dyDescent="0.25">
      <c r="A35" s="7" t="s">
        <v>167</v>
      </c>
      <c r="B35" s="7" t="s">
        <v>26</v>
      </c>
      <c r="C35" s="7" t="s">
        <v>12</v>
      </c>
      <c r="D35" s="7" t="s">
        <v>18</v>
      </c>
      <c r="E35" s="8">
        <v>40380</v>
      </c>
      <c r="F35" s="9">
        <v>0.83677083333333335</v>
      </c>
      <c r="G35" s="7" t="s">
        <v>14</v>
      </c>
      <c r="H35" s="16" t="s">
        <v>12</v>
      </c>
      <c r="I35" s="7">
        <v>0.15</v>
      </c>
      <c r="J35" s="7">
        <f>VALUE(YEAR(Tabla1[[#This Row],[Fecha]]))</f>
        <v>2010</v>
      </c>
      <c r="K35" s="7">
        <f>VALUE(ROUNDUP(MONTH(Tabla1[[#This Row],[Fecha]])/3, 0))</f>
        <v>3</v>
      </c>
      <c r="L35" s="7">
        <f>VALUE(MONTH(Tabla1[[#This Row],[Fecha]]))</f>
        <v>7</v>
      </c>
      <c r="M35" s="10">
        <f>VALUE(DAY(Tabla1[[#This Row],[Fecha]]))</f>
        <v>21</v>
      </c>
      <c r="N35" s="10" t="str">
        <f>IF(Tabla1[[#This Row],[DiaMes]]&gt;=15,"2º Quincena","1º Quincena")</f>
        <v>2º Quincena</v>
      </c>
      <c r="O35" s="10">
        <f>VALUE(WEEKNUM(Tabla1[[#This Row],[Fecha]]))</f>
        <v>30</v>
      </c>
      <c r="P35" s="10" t="str">
        <f t="shared" si="0"/>
        <v>Míercoles</v>
      </c>
      <c r="Q35" s="10"/>
    </row>
    <row r="36" spans="1:17" x14ac:dyDescent="0.25">
      <c r="A36" s="7" t="s">
        <v>152</v>
      </c>
      <c r="B36" s="7" t="s">
        <v>16</v>
      </c>
      <c r="C36" s="7" t="s">
        <v>17</v>
      </c>
      <c r="D36" s="7" t="s">
        <v>42</v>
      </c>
      <c r="E36" s="8">
        <v>40380</v>
      </c>
      <c r="F36" s="9">
        <v>0.89312499999999995</v>
      </c>
      <c r="G36" s="7" t="s">
        <v>14</v>
      </c>
      <c r="H36" s="16" t="s">
        <v>43</v>
      </c>
      <c r="I36" s="7">
        <v>0</v>
      </c>
      <c r="J36" s="7">
        <f>VALUE(YEAR(Tabla1[[#This Row],[Fecha]]))</f>
        <v>2010</v>
      </c>
      <c r="K36" s="7">
        <f>VALUE(ROUNDUP(MONTH(Tabla1[[#This Row],[Fecha]])/3, 0))</f>
        <v>3</v>
      </c>
      <c r="L36" s="7">
        <f>VALUE(MONTH(Tabla1[[#This Row],[Fecha]]))</f>
        <v>7</v>
      </c>
      <c r="M36" s="10">
        <f>VALUE(DAY(Tabla1[[#This Row],[Fecha]]))</f>
        <v>21</v>
      </c>
      <c r="N36" s="10" t="str">
        <f>IF(Tabla1[[#This Row],[DiaMes]]&gt;=15,"2º Quincena","1º Quincena")</f>
        <v>2º Quincena</v>
      </c>
      <c r="O36" s="10">
        <f>VALUE(WEEKNUM(Tabla1[[#This Row],[Fecha]]))</f>
        <v>30</v>
      </c>
      <c r="P36" s="10" t="str">
        <f t="shared" si="0"/>
        <v>Míercoles</v>
      </c>
      <c r="Q36" s="10"/>
    </row>
    <row r="37" spans="1:17" x14ac:dyDescent="0.25">
      <c r="A37" s="7" t="s">
        <v>11</v>
      </c>
      <c r="B37" s="7" t="s">
        <v>12</v>
      </c>
      <c r="C37" s="7" t="s">
        <v>12</v>
      </c>
      <c r="D37" s="7" t="s">
        <v>13</v>
      </c>
      <c r="E37" s="8">
        <v>40381</v>
      </c>
      <c r="F37" s="9">
        <v>2.7708333333333331E-2</v>
      </c>
      <c r="G37" s="7" t="s">
        <v>14</v>
      </c>
      <c r="H37" s="16" t="s">
        <v>44</v>
      </c>
      <c r="I37" s="7">
        <v>0.14599999999999999</v>
      </c>
      <c r="J37" s="7">
        <f>VALUE(YEAR(Tabla1[[#This Row],[Fecha]]))</f>
        <v>2010</v>
      </c>
      <c r="K37" s="7">
        <f>VALUE(ROUNDUP(MONTH(Tabla1[[#This Row],[Fecha]])/3, 0))</f>
        <v>3</v>
      </c>
      <c r="L37" s="7">
        <f>VALUE(MONTH(Tabla1[[#This Row],[Fecha]]))</f>
        <v>7</v>
      </c>
      <c r="M37" s="10">
        <f>VALUE(DAY(Tabla1[[#This Row],[Fecha]]))</f>
        <v>22</v>
      </c>
      <c r="N37" s="10" t="str">
        <f>IF(Tabla1[[#This Row],[DiaMes]]&gt;=15,"2º Quincena","1º Quincena")</f>
        <v>2º Quincena</v>
      </c>
      <c r="O37" s="10">
        <f>VALUE(WEEKNUM(Tabla1[[#This Row],[Fecha]]))</f>
        <v>30</v>
      </c>
      <c r="P37" s="10" t="str">
        <f t="shared" si="0"/>
        <v>Jueves</v>
      </c>
      <c r="Q37" s="10"/>
    </row>
    <row r="38" spans="1:17" x14ac:dyDescent="0.25">
      <c r="A38" s="7" t="s">
        <v>153</v>
      </c>
      <c r="B38" s="7" t="s">
        <v>16</v>
      </c>
      <c r="C38" s="7" t="s">
        <v>17</v>
      </c>
      <c r="D38" s="7" t="s">
        <v>18</v>
      </c>
      <c r="E38" s="8">
        <v>40381</v>
      </c>
      <c r="F38" s="9">
        <v>0.61797453703703698</v>
      </c>
      <c r="G38" s="7" t="s">
        <v>14</v>
      </c>
      <c r="H38" s="16" t="s">
        <v>45</v>
      </c>
      <c r="I38" s="7">
        <v>0</v>
      </c>
      <c r="J38" s="7">
        <f>VALUE(YEAR(Tabla1[[#This Row],[Fecha]]))</f>
        <v>2010</v>
      </c>
      <c r="K38" s="7">
        <f>VALUE(ROUNDUP(MONTH(Tabla1[[#This Row],[Fecha]])/3, 0))</f>
        <v>3</v>
      </c>
      <c r="L38" s="7">
        <f>VALUE(MONTH(Tabla1[[#This Row],[Fecha]]))</f>
        <v>7</v>
      </c>
      <c r="M38" s="10">
        <f>VALUE(DAY(Tabla1[[#This Row],[Fecha]]))</f>
        <v>22</v>
      </c>
      <c r="N38" s="10" t="str">
        <f>IF(Tabla1[[#This Row],[DiaMes]]&gt;=15,"2º Quincena","1º Quincena")</f>
        <v>2º Quincena</v>
      </c>
      <c r="O38" s="10">
        <f>VALUE(WEEKNUM(Tabla1[[#This Row],[Fecha]]))</f>
        <v>30</v>
      </c>
      <c r="P38" s="10" t="str">
        <f t="shared" si="0"/>
        <v>Jueves</v>
      </c>
      <c r="Q38" s="10"/>
    </row>
    <row r="39" spans="1:17" x14ac:dyDescent="0.25">
      <c r="A39" s="7" t="s">
        <v>11</v>
      </c>
      <c r="B39" s="7" t="s">
        <v>12</v>
      </c>
      <c r="C39" s="7" t="s">
        <v>12</v>
      </c>
      <c r="D39" s="7" t="s">
        <v>13</v>
      </c>
      <c r="E39" s="8">
        <v>40382</v>
      </c>
      <c r="F39" s="9">
        <v>1.1319444444444444E-2</v>
      </c>
      <c r="G39" s="7" t="s">
        <v>14</v>
      </c>
      <c r="H39" s="16" t="s">
        <v>46</v>
      </c>
      <c r="I39" s="7">
        <v>0.157</v>
      </c>
      <c r="J39" s="7">
        <f>VALUE(YEAR(Tabla1[[#This Row],[Fecha]]))</f>
        <v>2010</v>
      </c>
      <c r="K39" s="7">
        <f>VALUE(ROUNDUP(MONTH(Tabla1[[#This Row],[Fecha]])/3, 0))</f>
        <v>3</v>
      </c>
      <c r="L39" s="7">
        <f>VALUE(MONTH(Tabla1[[#This Row],[Fecha]]))</f>
        <v>7</v>
      </c>
      <c r="M39" s="10">
        <f>VALUE(DAY(Tabla1[[#This Row],[Fecha]]))</f>
        <v>23</v>
      </c>
      <c r="N39" s="10" t="str">
        <f>IF(Tabla1[[#This Row],[DiaMes]]&gt;=15,"2º Quincena","1º Quincena")</f>
        <v>2º Quincena</v>
      </c>
      <c r="O39" s="10">
        <f>VALUE(WEEKNUM(Tabla1[[#This Row],[Fecha]]))</f>
        <v>30</v>
      </c>
      <c r="P39" s="10" t="str">
        <f t="shared" si="0"/>
        <v>Viernes</v>
      </c>
      <c r="Q39" s="10"/>
    </row>
    <row r="40" spans="1:17" x14ac:dyDescent="0.25">
      <c r="A40" s="7" t="s">
        <v>138</v>
      </c>
      <c r="B40" s="7" t="s">
        <v>16</v>
      </c>
      <c r="C40" s="7" t="s">
        <v>17</v>
      </c>
      <c r="D40" s="7" t="s">
        <v>18</v>
      </c>
      <c r="E40" s="8">
        <v>40382</v>
      </c>
      <c r="F40" s="9">
        <v>0.42503472222222222</v>
      </c>
      <c r="G40" s="7" t="s">
        <v>14</v>
      </c>
      <c r="H40" s="16" t="s">
        <v>47</v>
      </c>
      <c r="I40" s="7">
        <v>0</v>
      </c>
      <c r="J40" s="7">
        <f>VALUE(YEAR(Tabla1[[#This Row],[Fecha]]))</f>
        <v>2010</v>
      </c>
      <c r="K40" s="7">
        <f>VALUE(ROUNDUP(MONTH(Tabla1[[#This Row],[Fecha]])/3, 0))</f>
        <v>3</v>
      </c>
      <c r="L40" s="7">
        <f>VALUE(MONTH(Tabla1[[#This Row],[Fecha]]))</f>
        <v>7</v>
      </c>
      <c r="M40" s="10">
        <f>VALUE(DAY(Tabla1[[#This Row],[Fecha]]))</f>
        <v>23</v>
      </c>
      <c r="N40" s="10" t="str">
        <f>IF(Tabla1[[#This Row],[DiaMes]]&gt;=15,"2º Quincena","1º Quincena")</f>
        <v>2º Quincena</v>
      </c>
      <c r="O40" s="10">
        <f>VALUE(WEEKNUM(Tabla1[[#This Row],[Fecha]]))</f>
        <v>30</v>
      </c>
      <c r="P40" s="10" t="str">
        <f t="shared" si="0"/>
        <v>Viernes</v>
      </c>
      <c r="Q40" s="10"/>
    </row>
    <row r="41" spans="1:17" x14ac:dyDescent="0.25">
      <c r="A41" s="7" t="s">
        <v>147</v>
      </c>
      <c r="B41" s="7" t="s">
        <v>16</v>
      </c>
      <c r="C41" s="7" t="s">
        <v>17</v>
      </c>
      <c r="D41" s="7" t="s">
        <v>18</v>
      </c>
      <c r="E41" s="8">
        <v>40382</v>
      </c>
      <c r="F41" s="9">
        <v>0.54804398148148148</v>
      </c>
      <c r="G41" s="7" t="s">
        <v>14</v>
      </c>
      <c r="H41" s="16" t="s">
        <v>48</v>
      </c>
      <c r="I41" s="7">
        <v>0</v>
      </c>
      <c r="J41" s="7">
        <f>VALUE(YEAR(Tabla1[[#This Row],[Fecha]]))</f>
        <v>2010</v>
      </c>
      <c r="K41" s="7">
        <f>VALUE(ROUNDUP(MONTH(Tabla1[[#This Row],[Fecha]])/3, 0))</f>
        <v>3</v>
      </c>
      <c r="L41" s="7">
        <f>VALUE(MONTH(Tabla1[[#This Row],[Fecha]]))</f>
        <v>7</v>
      </c>
      <c r="M41" s="10">
        <f>VALUE(DAY(Tabla1[[#This Row],[Fecha]]))</f>
        <v>23</v>
      </c>
      <c r="N41" s="10" t="str">
        <f>IF(Tabla1[[#This Row],[DiaMes]]&gt;=15,"2º Quincena","1º Quincena")</f>
        <v>2º Quincena</v>
      </c>
      <c r="O41" s="10">
        <f>VALUE(WEEKNUM(Tabla1[[#This Row],[Fecha]]))</f>
        <v>30</v>
      </c>
      <c r="P41" s="10" t="str">
        <f t="shared" si="0"/>
        <v>Viernes</v>
      </c>
      <c r="Q41" s="10"/>
    </row>
    <row r="42" spans="1:17" x14ac:dyDescent="0.25">
      <c r="A42" s="7" t="s">
        <v>148</v>
      </c>
      <c r="B42" s="7" t="s">
        <v>26</v>
      </c>
      <c r="C42" s="7" t="s">
        <v>12</v>
      </c>
      <c r="D42" s="7" t="s">
        <v>18</v>
      </c>
      <c r="E42" s="8">
        <v>40382</v>
      </c>
      <c r="F42" s="9">
        <v>0.72097222222222224</v>
      </c>
      <c r="G42" s="7" t="s">
        <v>14</v>
      </c>
      <c r="H42" s="16" t="s">
        <v>12</v>
      </c>
      <c r="I42" s="7">
        <v>0.15</v>
      </c>
      <c r="J42" s="7">
        <f>VALUE(YEAR(Tabla1[[#This Row],[Fecha]]))</f>
        <v>2010</v>
      </c>
      <c r="K42" s="7">
        <f>VALUE(ROUNDUP(MONTH(Tabla1[[#This Row],[Fecha]])/3, 0))</f>
        <v>3</v>
      </c>
      <c r="L42" s="7">
        <f>VALUE(MONTH(Tabla1[[#This Row],[Fecha]]))</f>
        <v>7</v>
      </c>
      <c r="M42" s="10">
        <f>VALUE(DAY(Tabla1[[#This Row],[Fecha]]))</f>
        <v>23</v>
      </c>
      <c r="N42" s="10" t="str">
        <f>IF(Tabla1[[#This Row],[DiaMes]]&gt;=15,"2º Quincena","1º Quincena")</f>
        <v>2º Quincena</v>
      </c>
      <c r="O42" s="10">
        <f>VALUE(WEEKNUM(Tabla1[[#This Row],[Fecha]]))</f>
        <v>30</v>
      </c>
      <c r="P42" s="10" t="str">
        <f t="shared" si="0"/>
        <v>Viernes</v>
      </c>
      <c r="Q42" s="10"/>
    </row>
    <row r="43" spans="1:17" x14ac:dyDescent="0.25">
      <c r="A43" s="7" t="s">
        <v>167</v>
      </c>
      <c r="B43" s="7" t="s">
        <v>16</v>
      </c>
      <c r="C43" s="7" t="s">
        <v>17</v>
      </c>
      <c r="D43" s="7" t="s">
        <v>18</v>
      </c>
      <c r="E43" s="8">
        <v>40382</v>
      </c>
      <c r="F43" s="9">
        <v>0.73379629629629628</v>
      </c>
      <c r="G43" s="7" t="s">
        <v>14</v>
      </c>
      <c r="H43" s="16" t="s">
        <v>49</v>
      </c>
      <c r="I43" s="7">
        <v>0.40920000000000001</v>
      </c>
      <c r="J43" s="7">
        <f>VALUE(YEAR(Tabla1[[#This Row],[Fecha]]))</f>
        <v>2010</v>
      </c>
      <c r="K43" s="7">
        <f>VALUE(ROUNDUP(MONTH(Tabla1[[#This Row],[Fecha]])/3, 0))</f>
        <v>3</v>
      </c>
      <c r="L43" s="7">
        <f>VALUE(MONTH(Tabla1[[#This Row],[Fecha]]))</f>
        <v>7</v>
      </c>
      <c r="M43" s="10">
        <f>VALUE(DAY(Tabla1[[#This Row],[Fecha]]))</f>
        <v>23</v>
      </c>
      <c r="N43" s="10" t="str">
        <f>IF(Tabla1[[#This Row],[DiaMes]]&gt;=15,"2º Quincena","1º Quincena")</f>
        <v>2º Quincena</v>
      </c>
      <c r="O43" s="10">
        <f>VALUE(WEEKNUM(Tabla1[[#This Row],[Fecha]]))</f>
        <v>30</v>
      </c>
      <c r="P43" s="10" t="str">
        <f t="shared" si="0"/>
        <v>Viernes</v>
      </c>
      <c r="Q43" s="10"/>
    </row>
    <row r="44" spans="1:17" x14ac:dyDescent="0.25">
      <c r="A44" s="7" t="s">
        <v>167</v>
      </c>
      <c r="B44" s="7" t="s">
        <v>16</v>
      </c>
      <c r="C44" s="7" t="s">
        <v>17</v>
      </c>
      <c r="D44" s="7" t="s">
        <v>18</v>
      </c>
      <c r="E44" s="8">
        <v>40382</v>
      </c>
      <c r="F44" s="9">
        <v>0.74280092592592595</v>
      </c>
      <c r="G44" s="7" t="s">
        <v>14</v>
      </c>
      <c r="H44" s="16" t="s">
        <v>50</v>
      </c>
      <c r="I44" s="7">
        <v>1.101</v>
      </c>
      <c r="J44" s="7">
        <f>VALUE(YEAR(Tabla1[[#This Row],[Fecha]]))</f>
        <v>2010</v>
      </c>
      <c r="K44" s="7">
        <f>VALUE(ROUNDUP(MONTH(Tabla1[[#This Row],[Fecha]])/3, 0))</f>
        <v>3</v>
      </c>
      <c r="L44" s="7">
        <f>VALUE(MONTH(Tabla1[[#This Row],[Fecha]]))</f>
        <v>7</v>
      </c>
      <c r="M44" s="10">
        <f>VALUE(DAY(Tabla1[[#This Row],[Fecha]]))</f>
        <v>23</v>
      </c>
      <c r="N44" s="10" t="str">
        <f>IF(Tabla1[[#This Row],[DiaMes]]&gt;=15,"2º Quincena","1º Quincena")</f>
        <v>2º Quincena</v>
      </c>
      <c r="O44" s="10">
        <f>VALUE(WEEKNUM(Tabla1[[#This Row],[Fecha]]))</f>
        <v>30</v>
      </c>
      <c r="P44" s="10" t="str">
        <f t="shared" si="0"/>
        <v>Viernes</v>
      </c>
      <c r="Q44" s="10"/>
    </row>
    <row r="45" spans="1:17" x14ac:dyDescent="0.25">
      <c r="A45" s="7" t="s">
        <v>167</v>
      </c>
      <c r="B45" s="7" t="s">
        <v>26</v>
      </c>
      <c r="C45" s="7" t="s">
        <v>12</v>
      </c>
      <c r="D45" s="7" t="s">
        <v>18</v>
      </c>
      <c r="E45" s="8">
        <v>40382</v>
      </c>
      <c r="F45" s="9">
        <v>0.81304398148148149</v>
      </c>
      <c r="G45" s="7" t="s">
        <v>14</v>
      </c>
      <c r="H45" s="16" t="s">
        <v>12</v>
      </c>
      <c r="I45" s="7">
        <v>0.15</v>
      </c>
      <c r="J45" s="7">
        <f>VALUE(YEAR(Tabla1[[#This Row],[Fecha]]))</f>
        <v>2010</v>
      </c>
      <c r="K45" s="7">
        <f>VALUE(ROUNDUP(MONTH(Tabla1[[#This Row],[Fecha]])/3, 0))</f>
        <v>3</v>
      </c>
      <c r="L45" s="7">
        <f>VALUE(MONTH(Tabla1[[#This Row],[Fecha]]))</f>
        <v>7</v>
      </c>
      <c r="M45" s="10">
        <f>VALUE(DAY(Tabla1[[#This Row],[Fecha]]))</f>
        <v>23</v>
      </c>
      <c r="N45" s="10" t="str">
        <f>IF(Tabla1[[#This Row],[DiaMes]]&gt;=15,"2º Quincena","1º Quincena")</f>
        <v>2º Quincena</v>
      </c>
      <c r="O45" s="10">
        <f>VALUE(WEEKNUM(Tabla1[[#This Row],[Fecha]]))</f>
        <v>30</v>
      </c>
      <c r="P45" s="10" t="str">
        <f t="shared" si="0"/>
        <v>Viernes</v>
      </c>
      <c r="Q45" s="10"/>
    </row>
    <row r="46" spans="1:17" x14ac:dyDescent="0.25">
      <c r="A46" s="7" t="s">
        <v>147</v>
      </c>
      <c r="B46" s="7" t="s">
        <v>16</v>
      </c>
      <c r="C46" s="7" t="s">
        <v>17</v>
      </c>
      <c r="D46" s="7" t="s">
        <v>18</v>
      </c>
      <c r="E46" s="8">
        <v>40382</v>
      </c>
      <c r="F46" s="9">
        <v>0.8743981481481482</v>
      </c>
      <c r="G46" s="7" t="s">
        <v>14</v>
      </c>
      <c r="H46" s="16" t="s">
        <v>51</v>
      </c>
      <c r="I46" s="7">
        <v>0.23100000000000001</v>
      </c>
      <c r="J46" s="7">
        <f>VALUE(YEAR(Tabla1[[#This Row],[Fecha]]))</f>
        <v>2010</v>
      </c>
      <c r="K46" s="7">
        <f>VALUE(ROUNDUP(MONTH(Tabla1[[#This Row],[Fecha]])/3, 0))</f>
        <v>3</v>
      </c>
      <c r="L46" s="10">
        <f>VALUE(MONTH(Tabla1[[#This Row],[Fecha]]))</f>
        <v>7</v>
      </c>
      <c r="M46" s="10">
        <f>VALUE(DAY(Tabla1[[#This Row],[Fecha]]))</f>
        <v>23</v>
      </c>
      <c r="N46" s="10" t="str">
        <f>IF(Tabla1[[#This Row],[DiaMes]]&gt;=15,"2º Quincena","1º Quincena")</f>
        <v>2º Quincena</v>
      </c>
      <c r="O46" s="10">
        <f>VALUE(WEEKNUM(Tabla1[[#This Row],[Fecha]]))</f>
        <v>30</v>
      </c>
      <c r="P46" s="10" t="str">
        <f t="shared" si="0"/>
        <v>Viernes</v>
      </c>
      <c r="Q46" s="10"/>
    </row>
    <row r="47" spans="1:17" x14ac:dyDescent="0.25">
      <c r="A47" s="7" t="s">
        <v>11</v>
      </c>
      <c r="B47" s="7" t="s">
        <v>12</v>
      </c>
      <c r="C47" s="7" t="s">
        <v>12</v>
      </c>
      <c r="D47" s="7" t="s">
        <v>13</v>
      </c>
      <c r="E47" s="8">
        <v>40383</v>
      </c>
      <c r="F47" s="9">
        <v>1.275462962962963E-2</v>
      </c>
      <c r="G47" s="7" t="s">
        <v>14</v>
      </c>
      <c r="H47" s="16" t="s">
        <v>52</v>
      </c>
      <c r="I47" s="7">
        <v>0.31280000000000002</v>
      </c>
      <c r="J47" s="7">
        <f>VALUE(YEAR(Tabla1[[#This Row],[Fecha]]))</f>
        <v>2010</v>
      </c>
      <c r="K47" s="7">
        <f>VALUE(ROUNDUP(MONTH(Tabla1[[#This Row],[Fecha]])/3, 0))</f>
        <v>3</v>
      </c>
      <c r="L47" s="7">
        <f>VALUE(MONTH(Tabla1[[#This Row],[Fecha]]))</f>
        <v>7</v>
      </c>
      <c r="M47" s="10">
        <f>VALUE(DAY(Tabla1[[#This Row],[Fecha]]))</f>
        <v>24</v>
      </c>
      <c r="N47" s="10" t="str">
        <f>IF(Tabla1[[#This Row],[DiaMes]]&gt;=15,"2º Quincena","1º Quincena")</f>
        <v>2º Quincena</v>
      </c>
      <c r="O47" s="10">
        <f>VALUE(WEEKNUM(Tabla1[[#This Row],[Fecha]]))</f>
        <v>30</v>
      </c>
      <c r="P47" s="10" t="str">
        <f t="shared" si="0"/>
        <v>Sábado</v>
      </c>
      <c r="Q47" s="10"/>
    </row>
    <row r="48" spans="1:17" x14ac:dyDescent="0.25">
      <c r="A48" s="7" t="s">
        <v>11</v>
      </c>
      <c r="B48" s="7" t="s">
        <v>12</v>
      </c>
      <c r="C48" s="7" t="s">
        <v>12</v>
      </c>
      <c r="D48" s="7" t="s">
        <v>13</v>
      </c>
      <c r="E48" s="8">
        <v>40384</v>
      </c>
      <c r="F48" s="9">
        <v>2.0648148148148148E-2</v>
      </c>
      <c r="G48" s="7" t="s">
        <v>14</v>
      </c>
      <c r="H48" s="16" t="s">
        <v>53</v>
      </c>
      <c r="I48" s="7">
        <v>0.2752</v>
      </c>
      <c r="J48" s="7">
        <f>VALUE(YEAR(Tabla1[[#This Row],[Fecha]]))</f>
        <v>2010</v>
      </c>
      <c r="K48" s="7">
        <f>VALUE(ROUNDUP(MONTH(Tabla1[[#This Row],[Fecha]])/3, 0))</f>
        <v>3</v>
      </c>
      <c r="L48" s="7">
        <f>VALUE(MONTH(Tabla1[[#This Row],[Fecha]]))</f>
        <v>7</v>
      </c>
      <c r="M48" s="10">
        <f>VALUE(DAY(Tabla1[[#This Row],[Fecha]]))</f>
        <v>25</v>
      </c>
      <c r="N48" s="10" t="str">
        <f>IF(Tabla1[[#This Row],[DiaMes]]&gt;=15,"2º Quincena","1º Quincena")</f>
        <v>2º Quincena</v>
      </c>
      <c r="O48" s="10">
        <f>VALUE(WEEKNUM(Tabla1[[#This Row],[Fecha]]))</f>
        <v>31</v>
      </c>
      <c r="P48" s="10" t="str">
        <f t="shared" si="0"/>
        <v>Domingo</v>
      </c>
      <c r="Q48" s="10"/>
    </row>
    <row r="49" spans="1:17" x14ac:dyDescent="0.25">
      <c r="A49" s="7" t="s">
        <v>138</v>
      </c>
      <c r="B49" s="7" t="s">
        <v>16</v>
      </c>
      <c r="C49" s="7" t="s">
        <v>17</v>
      </c>
      <c r="D49" s="7" t="s">
        <v>18</v>
      </c>
      <c r="E49" s="8">
        <v>40384</v>
      </c>
      <c r="F49" s="9">
        <v>0.4157986111111111</v>
      </c>
      <c r="G49" s="7" t="s">
        <v>14</v>
      </c>
      <c r="H49" s="16" t="s">
        <v>54</v>
      </c>
      <c r="I49" s="7">
        <v>0</v>
      </c>
      <c r="J49" s="7">
        <f>VALUE(YEAR(Tabla1[[#This Row],[Fecha]]))</f>
        <v>2010</v>
      </c>
      <c r="K49" s="7">
        <f>VALUE(ROUNDUP(MONTH(Tabla1[[#This Row],[Fecha]])/3, 0))</f>
        <v>3</v>
      </c>
      <c r="L49" s="7">
        <f>VALUE(MONTH(Tabla1[[#This Row],[Fecha]]))</f>
        <v>7</v>
      </c>
      <c r="M49" s="10">
        <f>VALUE(DAY(Tabla1[[#This Row],[Fecha]]))</f>
        <v>25</v>
      </c>
      <c r="N49" s="10" t="str">
        <f>IF(Tabla1[[#This Row],[DiaMes]]&gt;=15,"2º Quincena","1º Quincena")</f>
        <v>2º Quincena</v>
      </c>
      <c r="O49" s="10">
        <f>VALUE(WEEKNUM(Tabla1[[#This Row],[Fecha]]))</f>
        <v>31</v>
      </c>
      <c r="P49" s="10" t="str">
        <f t="shared" si="0"/>
        <v>Domingo</v>
      </c>
      <c r="Q49" s="10"/>
    </row>
    <row r="50" spans="1:17" x14ac:dyDescent="0.25">
      <c r="A50" s="7" t="s">
        <v>138</v>
      </c>
      <c r="B50" s="7" t="s">
        <v>16</v>
      </c>
      <c r="C50" s="7" t="s">
        <v>17</v>
      </c>
      <c r="D50" s="7" t="s">
        <v>18</v>
      </c>
      <c r="E50" s="8">
        <v>40384</v>
      </c>
      <c r="F50" s="9">
        <v>0.41771990740740739</v>
      </c>
      <c r="G50" s="7" t="s">
        <v>14</v>
      </c>
      <c r="H50" s="16" t="s">
        <v>55</v>
      </c>
      <c r="I50" s="7">
        <v>0</v>
      </c>
      <c r="J50" s="7">
        <f>VALUE(YEAR(Tabla1[[#This Row],[Fecha]]))</f>
        <v>2010</v>
      </c>
      <c r="K50" s="7">
        <f>VALUE(ROUNDUP(MONTH(Tabla1[[#This Row],[Fecha]])/3, 0))</f>
        <v>3</v>
      </c>
      <c r="L50" s="7">
        <f>VALUE(MONTH(Tabla1[[#This Row],[Fecha]]))</f>
        <v>7</v>
      </c>
      <c r="M50" s="10">
        <f>VALUE(DAY(Tabla1[[#This Row],[Fecha]]))</f>
        <v>25</v>
      </c>
      <c r="N50" s="10" t="str">
        <f>IF(Tabla1[[#This Row],[DiaMes]]&gt;=15,"2º Quincena","1º Quincena")</f>
        <v>2º Quincena</v>
      </c>
      <c r="O50" s="10">
        <f>VALUE(WEEKNUM(Tabla1[[#This Row],[Fecha]]))</f>
        <v>31</v>
      </c>
      <c r="P50" s="10" t="str">
        <f t="shared" si="0"/>
        <v>Domingo</v>
      </c>
      <c r="Q50" s="10"/>
    </row>
    <row r="51" spans="1:17" x14ac:dyDescent="0.25">
      <c r="A51" s="7" t="s">
        <v>149</v>
      </c>
      <c r="B51" s="7" t="s">
        <v>16</v>
      </c>
      <c r="C51" s="7" t="s">
        <v>17</v>
      </c>
      <c r="D51" s="7" t="s">
        <v>18</v>
      </c>
      <c r="E51" s="8">
        <v>40384</v>
      </c>
      <c r="F51" s="9">
        <v>0.48947916666666669</v>
      </c>
      <c r="G51" s="7" t="s">
        <v>14</v>
      </c>
      <c r="H51" s="16" t="s">
        <v>35</v>
      </c>
      <c r="I51" s="7">
        <v>0</v>
      </c>
      <c r="J51" s="7">
        <f>VALUE(YEAR(Tabla1[[#This Row],[Fecha]]))</f>
        <v>2010</v>
      </c>
      <c r="K51" s="7">
        <f>VALUE(ROUNDUP(MONTH(Tabla1[[#This Row],[Fecha]])/3, 0))</f>
        <v>3</v>
      </c>
      <c r="L51" s="7">
        <f>VALUE(MONTH(Tabla1[[#This Row],[Fecha]]))</f>
        <v>7</v>
      </c>
      <c r="M51" s="10">
        <f>VALUE(DAY(Tabla1[[#This Row],[Fecha]]))</f>
        <v>25</v>
      </c>
      <c r="N51" s="10" t="str">
        <f>IF(Tabla1[[#This Row],[DiaMes]]&gt;=15,"2º Quincena","1º Quincena")</f>
        <v>2º Quincena</v>
      </c>
      <c r="O51" s="10">
        <f>VALUE(WEEKNUM(Tabla1[[#This Row],[Fecha]]))</f>
        <v>31</v>
      </c>
      <c r="P51" s="10" t="str">
        <f t="shared" si="0"/>
        <v>Domingo</v>
      </c>
      <c r="Q51" s="10"/>
    </row>
    <row r="52" spans="1:17" x14ac:dyDescent="0.25">
      <c r="A52" s="7" t="s">
        <v>167</v>
      </c>
      <c r="B52" s="7" t="s">
        <v>26</v>
      </c>
      <c r="C52" s="7" t="s">
        <v>12</v>
      </c>
      <c r="D52" s="7" t="s">
        <v>18</v>
      </c>
      <c r="E52" s="8">
        <v>40384</v>
      </c>
      <c r="F52" s="9">
        <v>0.52642361111111113</v>
      </c>
      <c r="G52" s="7" t="s">
        <v>14</v>
      </c>
      <c r="H52" s="16" t="s">
        <v>12</v>
      </c>
      <c r="I52" s="7">
        <v>0.15</v>
      </c>
      <c r="J52" s="7">
        <f>VALUE(YEAR(Tabla1[[#This Row],[Fecha]]))</f>
        <v>2010</v>
      </c>
      <c r="K52" s="7">
        <f>VALUE(ROUNDUP(MONTH(Tabla1[[#This Row],[Fecha]])/3, 0))</f>
        <v>3</v>
      </c>
      <c r="L52" s="7">
        <f>VALUE(MONTH(Tabla1[[#This Row],[Fecha]]))</f>
        <v>7</v>
      </c>
      <c r="M52" s="10">
        <f>VALUE(DAY(Tabla1[[#This Row],[Fecha]]))</f>
        <v>25</v>
      </c>
      <c r="N52" s="10" t="str">
        <f>IF(Tabla1[[#This Row],[DiaMes]]&gt;=15,"2º Quincena","1º Quincena")</f>
        <v>2º Quincena</v>
      </c>
      <c r="O52" s="10">
        <f>VALUE(WEEKNUM(Tabla1[[#This Row],[Fecha]]))</f>
        <v>31</v>
      </c>
      <c r="P52" s="10" t="str">
        <f t="shared" si="0"/>
        <v>Domingo</v>
      </c>
      <c r="Q52" s="10"/>
    </row>
    <row r="53" spans="1:17" x14ac:dyDescent="0.25">
      <c r="A53" s="7" t="s">
        <v>135</v>
      </c>
      <c r="B53" s="7" t="s">
        <v>16</v>
      </c>
      <c r="C53" s="7" t="s">
        <v>17</v>
      </c>
      <c r="D53" s="7" t="s">
        <v>18</v>
      </c>
      <c r="E53" s="8">
        <v>40384</v>
      </c>
      <c r="F53" s="9">
        <v>0.55357638888888883</v>
      </c>
      <c r="G53" s="7" t="s">
        <v>14</v>
      </c>
      <c r="H53" s="16" t="s">
        <v>56</v>
      </c>
      <c r="I53" s="7">
        <v>0</v>
      </c>
      <c r="J53" s="7">
        <f>VALUE(YEAR(Tabla1[[#This Row],[Fecha]]))</f>
        <v>2010</v>
      </c>
      <c r="K53" s="7">
        <f>VALUE(ROUNDUP(MONTH(Tabla1[[#This Row],[Fecha]])/3, 0))</f>
        <v>3</v>
      </c>
      <c r="L53" s="7">
        <f>VALUE(MONTH(Tabla1[[#This Row],[Fecha]]))</f>
        <v>7</v>
      </c>
      <c r="M53" s="10">
        <f>VALUE(DAY(Tabla1[[#This Row],[Fecha]]))</f>
        <v>25</v>
      </c>
      <c r="N53" s="10" t="str">
        <f>IF(Tabla1[[#This Row],[DiaMes]]&gt;=15,"2º Quincena","1º Quincena")</f>
        <v>2º Quincena</v>
      </c>
      <c r="O53" s="10">
        <f>VALUE(WEEKNUM(Tabla1[[#This Row],[Fecha]]))</f>
        <v>31</v>
      </c>
      <c r="P53" s="10" t="str">
        <f t="shared" si="0"/>
        <v>Domingo</v>
      </c>
      <c r="Q53" s="10"/>
    </row>
    <row r="54" spans="1:17" x14ac:dyDescent="0.25">
      <c r="A54" s="7" t="s">
        <v>149</v>
      </c>
      <c r="B54" s="7" t="s">
        <v>16</v>
      </c>
      <c r="C54" s="7" t="s">
        <v>17</v>
      </c>
      <c r="D54" s="7" t="s">
        <v>18</v>
      </c>
      <c r="E54" s="8">
        <v>40384</v>
      </c>
      <c r="F54" s="9">
        <v>0.74348379629629635</v>
      </c>
      <c r="G54" s="7" t="s">
        <v>14</v>
      </c>
      <c r="H54" s="16" t="s">
        <v>27</v>
      </c>
      <c r="I54" s="7">
        <v>0</v>
      </c>
      <c r="J54" s="7">
        <f>VALUE(YEAR(Tabla1[[#This Row],[Fecha]]))</f>
        <v>2010</v>
      </c>
      <c r="K54" s="7">
        <f>VALUE(ROUNDUP(MONTH(Tabla1[[#This Row],[Fecha]])/3, 0))</f>
        <v>3</v>
      </c>
      <c r="L54" s="7">
        <f>VALUE(MONTH(Tabla1[[#This Row],[Fecha]]))</f>
        <v>7</v>
      </c>
      <c r="M54" s="10">
        <f>VALUE(DAY(Tabla1[[#This Row],[Fecha]]))</f>
        <v>25</v>
      </c>
      <c r="N54" s="10" t="str">
        <f>IF(Tabla1[[#This Row],[DiaMes]]&gt;=15,"2º Quincena","1º Quincena")</f>
        <v>2º Quincena</v>
      </c>
      <c r="O54" s="10">
        <f>VALUE(WEEKNUM(Tabla1[[#This Row],[Fecha]]))</f>
        <v>31</v>
      </c>
      <c r="P54" s="10" t="str">
        <f t="shared" si="0"/>
        <v>Domingo</v>
      </c>
      <c r="Q54" s="10"/>
    </row>
    <row r="55" spans="1:17" x14ac:dyDescent="0.25">
      <c r="A55" s="7" t="s">
        <v>154</v>
      </c>
      <c r="B55" s="7" t="s">
        <v>16</v>
      </c>
      <c r="C55" s="7" t="s">
        <v>17</v>
      </c>
      <c r="D55" s="7" t="s">
        <v>18</v>
      </c>
      <c r="E55" s="8">
        <v>40384</v>
      </c>
      <c r="F55" s="9">
        <v>0.74421296296296291</v>
      </c>
      <c r="G55" s="7" t="s">
        <v>14</v>
      </c>
      <c r="H55" s="16" t="s">
        <v>57</v>
      </c>
      <c r="I55" s="7">
        <v>0</v>
      </c>
      <c r="J55" s="7">
        <f>VALUE(YEAR(Tabla1[[#This Row],[Fecha]]))</f>
        <v>2010</v>
      </c>
      <c r="K55" s="7">
        <f>VALUE(ROUNDUP(MONTH(Tabla1[[#This Row],[Fecha]])/3, 0))</f>
        <v>3</v>
      </c>
      <c r="L55" s="7">
        <f>VALUE(MONTH(Tabla1[[#This Row],[Fecha]]))</f>
        <v>7</v>
      </c>
      <c r="M55" s="10">
        <f>VALUE(DAY(Tabla1[[#This Row],[Fecha]]))</f>
        <v>25</v>
      </c>
      <c r="N55" s="10" t="str">
        <f>IF(Tabla1[[#This Row],[DiaMes]]&gt;=15,"2º Quincena","1º Quincena")</f>
        <v>2º Quincena</v>
      </c>
      <c r="O55" s="10">
        <f>VALUE(WEEKNUM(Tabla1[[#This Row],[Fecha]]))</f>
        <v>31</v>
      </c>
      <c r="P55" s="10" t="str">
        <f t="shared" si="0"/>
        <v>Domingo</v>
      </c>
      <c r="Q55" s="10"/>
    </row>
    <row r="56" spans="1:17" x14ac:dyDescent="0.25">
      <c r="A56" s="7" t="s">
        <v>154</v>
      </c>
      <c r="B56" s="7" t="s">
        <v>16</v>
      </c>
      <c r="C56" s="7" t="s">
        <v>17</v>
      </c>
      <c r="D56" s="7" t="s">
        <v>18</v>
      </c>
      <c r="E56" s="8">
        <v>40384</v>
      </c>
      <c r="F56" s="9">
        <v>0.75009259259259264</v>
      </c>
      <c r="G56" s="7" t="s">
        <v>14</v>
      </c>
      <c r="H56" s="16" t="s">
        <v>40</v>
      </c>
      <c r="I56" s="7">
        <v>0</v>
      </c>
      <c r="J56" s="7">
        <f>VALUE(YEAR(Tabla1[[#This Row],[Fecha]]))</f>
        <v>2010</v>
      </c>
      <c r="K56" s="7">
        <f>VALUE(ROUNDUP(MONTH(Tabla1[[#This Row],[Fecha]])/3, 0))</f>
        <v>3</v>
      </c>
      <c r="L56" s="7">
        <f>VALUE(MONTH(Tabla1[[#This Row],[Fecha]]))</f>
        <v>7</v>
      </c>
      <c r="M56" s="10">
        <f>VALUE(DAY(Tabla1[[#This Row],[Fecha]]))</f>
        <v>25</v>
      </c>
      <c r="N56" s="10" t="str">
        <f>IF(Tabla1[[#This Row],[DiaMes]]&gt;=15,"2º Quincena","1º Quincena")</f>
        <v>2º Quincena</v>
      </c>
      <c r="O56" s="10">
        <f>VALUE(WEEKNUM(Tabla1[[#This Row],[Fecha]]))</f>
        <v>31</v>
      </c>
      <c r="P56" s="10" t="str">
        <f t="shared" si="0"/>
        <v>Domingo</v>
      </c>
      <c r="Q56" s="10"/>
    </row>
    <row r="57" spans="1:17" x14ac:dyDescent="0.25">
      <c r="A57" s="7" t="s">
        <v>138</v>
      </c>
      <c r="B57" s="7" t="s">
        <v>16</v>
      </c>
      <c r="C57" s="7" t="s">
        <v>17</v>
      </c>
      <c r="D57" s="7" t="s">
        <v>18</v>
      </c>
      <c r="E57" s="8">
        <v>40384</v>
      </c>
      <c r="F57" s="9">
        <v>0.75065972222222221</v>
      </c>
      <c r="G57" s="7" t="s">
        <v>14</v>
      </c>
      <c r="H57" s="16" t="s">
        <v>57</v>
      </c>
      <c r="I57" s="7">
        <v>0</v>
      </c>
      <c r="J57" s="7">
        <f>VALUE(YEAR(Tabla1[[#This Row],[Fecha]]))</f>
        <v>2010</v>
      </c>
      <c r="K57" s="7">
        <f>VALUE(ROUNDUP(MONTH(Tabla1[[#This Row],[Fecha]])/3, 0))</f>
        <v>3</v>
      </c>
      <c r="L57" s="7">
        <f>VALUE(MONTH(Tabla1[[#This Row],[Fecha]]))</f>
        <v>7</v>
      </c>
      <c r="M57" s="10">
        <f>VALUE(DAY(Tabla1[[#This Row],[Fecha]]))</f>
        <v>25</v>
      </c>
      <c r="N57" s="10" t="str">
        <f>IF(Tabla1[[#This Row],[DiaMes]]&gt;=15,"2º Quincena","1º Quincena")</f>
        <v>2º Quincena</v>
      </c>
      <c r="O57" s="10">
        <f>VALUE(WEEKNUM(Tabla1[[#This Row],[Fecha]]))</f>
        <v>31</v>
      </c>
      <c r="P57" s="10" t="str">
        <f t="shared" si="0"/>
        <v>Domingo</v>
      </c>
      <c r="Q57" s="10"/>
    </row>
    <row r="58" spans="1:17" x14ac:dyDescent="0.25">
      <c r="A58" s="7" t="s">
        <v>11</v>
      </c>
      <c r="B58" s="7" t="s">
        <v>12</v>
      </c>
      <c r="C58" s="7" t="s">
        <v>12</v>
      </c>
      <c r="D58" s="7" t="s">
        <v>13</v>
      </c>
      <c r="E58" s="8">
        <v>40385</v>
      </c>
      <c r="F58" s="9">
        <v>3.9930555555555561E-3</v>
      </c>
      <c r="G58" s="7" t="s">
        <v>14</v>
      </c>
      <c r="H58" s="16" t="s">
        <v>58</v>
      </c>
      <c r="I58" s="7">
        <v>0.17630000000000001</v>
      </c>
      <c r="J58" s="7">
        <f>VALUE(YEAR(Tabla1[[#This Row],[Fecha]]))</f>
        <v>2010</v>
      </c>
      <c r="K58" s="7">
        <f>VALUE(ROUNDUP(MONTH(Tabla1[[#This Row],[Fecha]])/3, 0))</f>
        <v>3</v>
      </c>
      <c r="L58" s="7">
        <f>VALUE(MONTH(Tabla1[[#This Row],[Fecha]]))</f>
        <v>7</v>
      </c>
      <c r="M58" s="10">
        <f>VALUE(DAY(Tabla1[[#This Row],[Fecha]]))</f>
        <v>26</v>
      </c>
      <c r="N58" s="10" t="str">
        <f>IF(Tabla1[[#This Row],[DiaMes]]&gt;=15,"2º Quincena","1º Quincena")</f>
        <v>2º Quincena</v>
      </c>
      <c r="O58" s="10">
        <f>VALUE(WEEKNUM(Tabla1[[#This Row],[Fecha]]))</f>
        <v>31</v>
      </c>
      <c r="P58" s="10" t="str">
        <f t="shared" si="0"/>
        <v>Lunes</v>
      </c>
      <c r="Q58" s="10"/>
    </row>
    <row r="59" spans="1:17" x14ac:dyDescent="0.25">
      <c r="A59" s="7" t="s">
        <v>138</v>
      </c>
      <c r="B59" s="7" t="s">
        <v>16</v>
      </c>
      <c r="C59" s="7" t="s">
        <v>17</v>
      </c>
      <c r="D59" s="7" t="s">
        <v>18</v>
      </c>
      <c r="E59" s="8">
        <v>40385</v>
      </c>
      <c r="F59" s="9">
        <v>0.40376157407407409</v>
      </c>
      <c r="G59" s="7" t="s">
        <v>14</v>
      </c>
      <c r="H59" s="16" t="s">
        <v>51</v>
      </c>
      <c r="I59" s="7">
        <v>0</v>
      </c>
      <c r="J59" s="7">
        <f>VALUE(YEAR(Tabla1[[#This Row],[Fecha]]))</f>
        <v>2010</v>
      </c>
      <c r="K59" s="7">
        <f>VALUE(ROUNDUP(MONTH(Tabla1[[#This Row],[Fecha]])/3, 0))</f>
        <v>3</v>
      </c>
      <c r="L59" s="7">
        <f>VALUE(MONTH(Tabla1[[#This Row],[Fecha]]))</f>
        <v>7</v>
      </c>
      <c r="M59" s="10">
        <f>VALUE(DAY(Tabla1[[#This Row],[Fecha]]))</f>
        <v>26</v>
      </c>
      <c r="N59" s="10" t="str">
        <f>IF(Tabla1[[#This Row],[DiaMes]]&gt;=15,"2º Quincena","1º Quincena")</f>
        <v>2º Quincena</v>
      </c>
      <c r="O59" s="10">
        <f>VALUE(WEEKNUM(Tabla1[[#This Row],[Fecha]]))</f>
        <v>31</v>
      </c>
      <c r="P59" s="10" t="str">
        <f t="shared" si="0"/>
        <v>Lunes</v>
      </c>
      <c r="Q59" s="10"/>
    </row>
    <row r="60" spans="1:17" x14ac:dyDescent="0.25">
      <c r="A60" s="7" t="s">
        <v>167</v>
      </c>
      <c r="B60" s="7" t="s">
        <v>26</v>
      </c>
      <c r="C60" s="7" t="s">
        <v>12</v>
      </c>
      <c r="D60" s="7" t="s">
        <v>18</v>
      </c>
      <c r="E60" s="8">
        <v>40385</v>
      </c>
      <c r="F60" s="9">
        <v>0.51576388888888891</v>
      </c>
      <c r="G60" s="7" t="s">
        <v>14</v>
      </c>
      <c r="H60" s="16" t="s">
        <v>12</v>
      </c>
      <c r="I60" s="7">
        <v>0.15</v>
      </c>
      <c r="J60" s="7">
        <f>VALUE(YEAR(Tabla1[[#This Row],[Fecha]]))</f>
        <v>2010</v>
      </c>
      <c r="K60" s="7">
        <f>VALUE(ROUNDUP(MONTH(Tabla1[[#This Row],[Fecha]])/3, 0))</f>
        <v>3</v>
      </c>
      <c r="L60" s="7">
        <f>VALUE(MONTH(Tabla1[[#This Row],[Fecha]]))</f>
        <v>7</v>
      </c>
      <c r="M60" s="10">
        <f>VALUE(DAY(Tabla1[[#This Row],[Fecha]]))</f>
        <v>26</v>
      </c>
      <c r="N60" s="10" t="str">
        <f>IF(Tabla1[[#This Row],[DiaMes]]&gt;=15,"2º Quincena","1º Quincena")</f>
        <v>2º Quincena</v>
      </c>
      <c r="O60" s="10">
        <f>VALUE(WEEKNUM(Tabla1[[#This Row],[Fecha]]))</f>
        <v>31</v>
      </c>
      <c r="P60" s="10" t="str">
        <f t="shared" si="0"/>
        <v>Lunes</v>
      </c>
      <c r="Q60" s="10"/>
    </row>
    <row r="61" spans="1:17" x14ac:dyDescent="0.25">
      <c r="A61" s="7" t="s">
        <v>167</v>
      </c>
      <c r="B61" s="7" t="s">
        <v>16</v>
      </c>
      <c r="C61" s="7" t="s">
        <v>17</v>
      </c>
      <c r="D61" s="7" t="s">
        <v>18</v>
      </c>
      <c r="E61" s="8">
        <v>40385</v>
      </c>
      <c r="F61" s="9">
        <v>0.52428240740740739</v>
      </c>
      <c r="G61" s="7" t="s">
        <v>14</v>
      </c>
      <c r="H61" s="16" t="s">
        <v>59</v>
      </c>
      <c r="I61" s="7">
        <v>0</v>
      </c>
      <c r="J61" s="7">
        <f>VALUE(YEAR(Tabla1[[#This Row],[Fecha]]))</f>
        <v>2010</v>
      </c>
      <c r="K61" s="7">
        <f>VALUE(ROUNDUP(MONTH(Tabla1[[#This Row],[Fecha]])/3, 0))</f>
        <v>3</v>
      </c>
      <c r="L61" s="7">
        <f>VALUE(MONTH(Tabla1[[#This Row],[Fecha]]))</f>
        <v>7</v>
      </c>
      <c r="M61" s="10">
        <f>VALUE(DAY(Tabla1[[#This Row],[Fecha]]))</f>
        <v>26</v>
      </c>
      <c r="N61" s="10" t="str">
        <f>IF(Tabla1[[#This Row],[DiaMes]]&gt;=15,"2º Quincena","1º Quincena")</f>
        <v>2º Quincena</v>
      </c>
      <c r="O61" s="10">
        <f>VALUE(WEEKNUM(Tabla1[[#This Row],[Fecha]]))</f>
        <v>31</v>
      </c>
      <c r="P61" s="10" t="str">
        <f t="shared" si="0"/>
        <v>Lunes</v>
      </c>
      <c r="Q61" s="10"/>
    </row>
    <row r="62" spans="1:17" x14ac:dyDescent="0.25">
      <c r="A62" s="7" t="s">
        <v>155</v>
      </c>
      <c r="B62" s="7" t="s">
        <v>16</v>
      </c>
      <c r="C62" s="7" t="s">
        <v>17</v>
      </c>
      <c r="D62" s="7" t="s">
        <v>42</v>
      </c>
      <c r="E62" s="8">
        <v>40385</v>
      </c>
      <c r="F62" s="9">
        <v>0.57672453703703697</v>
      </c>
      <c r="G62" s="7" t="s">
        <v>14</v>
      </c>
      <c r="H62" s="16" t="s">
        <v>22</v>
      </c>
      <c r="I62" s="7">
        <v>0</v>
      </c>
      <c r="J62" s="7">
        <f>VALUE(YEAR(Tabla1[[#This Row],[Fecha]]))</f>
        <v>2010</v>
      </c>
      <c r="K62" s="7">
        <f>VALUE(ROUNDUP(MONTH(Tabla1[[#This Row],[Fecha]])/3, 0))</f>
        <v>3</v>
      </c>
      <c r="L62" s="7">
        <f>VALUE(MONTH(Tabla1[[#This Row],[Fecha]]))</f>
        <v>7</v>
      </c>
      <c r="M62" s="10">
        <f>VALUE(DAY(Tabla1[[#This Row],[Fecha]]))</f>
        <v>26</v>
      </c>
      <c r="N62" s="10" t="str">
        <f>IF(Tabla1[[#This Row],[DiaMes]]&gt;=15,"2º Quincena","1º Quincena")</f>
        <v>2º Quincena</v>
      </c>
      <c r="O62" s="10">
        <f>VALUE(WEEKNUM(Tabla1[[#This Row],[Fecha]]))</f>
        <v>31</v>
      </c>
      <c r="P62" s="10" t="str">
        <f t="shared" si="0"/>
        <v>Lunes</v>
      </c>
      <c r="Q62" s="10"/>
    </row>
    <row r="63" spans="1:17" x14ac:dyDescent="0.25">
      <c r="A63" s="7" t="s">
        <v>167</v>
      </c>
      <c r="B63" s="7" t="s">
        <v>16</v>
      </c>
      <c r="C63" s="7" t="s">
        <v>17</v>
      </c>
      <c r="D63" s="7" t="s">
        <v>18</v>
      </c>
      <c r="E63" s="8">
        <v>40385</v>
      </c>
      <c r="F63" s="9">
        <v>0.69337962962962962</v>
      </c>
      <c r="G63" s="7" t="s">
        <v>14</v>
      </c>
      <c r="H63" s="16" t="s">
        <v>60</v>
      </c>
      <c r="I63" s="7">
        <v>0</v>
      </c>
      <c r="J63" s="7">
        <f>VALUE(YEAR(Tabla1[[#This Row],[Fecha]]))</f>
        <v>2010</v>
      </c>
      <c r="K63" s="7">
        <f>VALUE(ROUNDUP(MONTH(Tabla1[[#This Row],[Fecha]])/3, 0))</f>
        <v>3</v>
      </c>
      <c r="L63" s="7">
        <f>VALUE(MONTH(Tabla1[[#This Row],[Fecha]]))</f>
        <v>7</v>
      </c>
      <c r="M63" s="10">
        <f>VALUE(DAY(Tabla1[[#This Row],[Fecha]]))</f>
        <v>26</v>
      </c>
      <c r="N63" s="10" t="str">
        <f>IF(Tabla1[[#This Row],[DiaMes]]&gt;=15,"2º Quincena","1º Quincena")</f>
        <v>2º Quincena</v>
      </c>
      <c r="O63" s="10">
        <f>VALUE(WEEKNUM(Tabla1[[#This Row],[Fecha]]))</f>
        <v>31</v>
      </c>
      <c r="P63" s="10" t="str">
        <f t="shared" si="0"/>
        <v>Lunes</v>
      </c>
      <c r="Q63" s="10"/>
    </row>
    <row r="64" spans="1:17" x14ac:dyDescent="0.25">
      <c r="A64" s="7" t="s">
        <v>167</v>
      </c>
      <c r="B64" s="7" t="s">
        <v>16</v>
      </c>
      <c r="C64" s="7" t="s">
        <v>17</v>
      </c>
      <c r="D64" s="7" t="s">
        <v>18</v>
      </c>
      <c r="E64" s="8">
        <v>40385</v>
      </c>
      <c r="F64" s="9">
        <v>0.70317129629629627</v>
      </c>
      <c r="G64" s="7" t="s">
        <v>14</v>
      </c>
      <c r="H64" s="16" t="s">
        <v>61</v>
      </c>
      <c r="I64" s="7">
        <v>1.7111000000000001</v>
      </c>
      <c r="J64" s="7">
        <f>VALUE(YEAR(Tabla1[[#This Row],[Fecha]]))</f>
        <v>2010</v>
      </c>
      <c r="K64" s="7">
        <f>VALUE(ROUNDUP(MONTH(Tabla1[[#This Row],[Fecha]])/3, 0))</f>
        <v>3</v>
      </c>
      <c r="L64" s="7">
        <f>VALUE(MONTH(Tabla1[[#This Row],[Fecha]]))</f>
        <v>7</v>
      </c>
      <c r="M64" s="10">
        <f>VALUE(DAY(Tabla1[[#This Row],[Fecha]]))</f>
        <v>26</v>
      </c>
      <c r="N64" s="10" t="str">
        <f>IF(Tabla1[[#This Row],[DiaMes]]&gt;=15,"2º Quincena","1º Quincena")</f>
        <v>2º Quincena</v>
      </c>
      <c r="O64" s="10">
        <f>VALUE(WEEKNUM(Tabla1[[#This Row],[Fecha]]))</f>
        <v>31</v>
      </c>
      <c r="P64" s="10" t="str">
        <f t="shared" si="0"/>
        <v>Lunes</v>
      </c>
      <c r="Q64" s="10"/>
    </row>
    <row r="65" spans="1:17" x14ac:dyDescent="0.25">
      <c r="A65" s="7" t="s">
        <v>167</v>
      </c>
      <c r="B65" s="7" t="s">
        <v>16</v>
      </c>
      <c r="C65" s="7" t="s">
        <v>17</v>
      </c>
      <c r="D65" s="7" t="s">
        <v>18</v>
      </c>
      <c r="E65" s="8">
        <v>40385</v>
      </c>
      <c r="F65" s="9">
        <v>0.75615740740740733</v>
      </c>
      <c r="G65" s="7" t="s">
        <v>14</v>
      </c>
      <c r="H65" s="16" t="s">
        <v>62</v>
      </c>
      <c r="I65" s="7">
        <v>0.64500000000000002</v>
      </c>
      <c r="J65" s="7">
        <f>VALUE(YEAR(Tabla1[[#This Row],[Fecha]]))</f>
        <v>2010</v>
      </c>
      <c r="K65" s="7">
        <f>VALUE(ROUNDUP(MONTH(Tabla1[[#This Row],[Fecha]])/3, 0))</f>
        <v>3</v>
      </c>
      <c r="L65" s="7">
        <f>VALUE(MONTH(Tabla1[[#This Row],[Fecha]]))</f>
        <v>7</v>
      </c>
      <c r="M65" s="10">
        <f>VALUE(DAY(Tabla1[[#This Row],[Fecha]]))</f>
        <v>26</v>
      </c>
      <c r="N65" s="10" t="str">
        <f>IF(Tabla1[[#This Row],[DiaMes]]&gt;=15,"2º Quincena","1º Quincena")</f>
        <v>2º Quincena</v>
      </c>
      <c r="O65" s="10">
        <f>VALUE(WEEKNUM(Tabla1[[#This Row],[Fecha]]))</f>
        <v>31</v>
      </c>
      <c r="P65" s="10" t="str">
        <f t="shared" si="0"/>
        <v>Lunes</v>
      </c>
      <c r="Q65" s="10"/>
    </row>
    <row r="66" spans="1:17" x14ac:dyDescent="0.25">
      <c r="A66" s="7" t="s">
        <v>167</v>
      </c>
      <c r="B66" s="7" t="s">
        <v>26</v>
      </c>
      <c r="C66" s="7" t="s">
        <v>12</v>
      </c>
      <c r="D66" s="7" t="s">
        <v>18</v>
      </c>
      <c r="E66" s="8">
        <v>40385</v>
      </c>
      <c r="F66" s="9">
        <v>0.7961921296296296</v>
      </c>
      <c r="G66" s="7" t="s">
        <v>14</v>
      </c>
      <c r="H66" s="16" t="s">
        <v>12</v>
      </c>
      <c r="I66" s="7">
        <v>0.15</v>
      </c>
      <c r="J66" s="7">
        <f>VALUE(YEAR(Tabla1[[#This Row],[Fecha]]))</f>
        <v>2010</v>
      </c>
      <c r="K66" s="7">
        <f>VALUE(ROUNDUP(MONTH(Tabla1[[#This Row],[Fecha]])/3, 0))</f>
        <v>3</v>
      </c>
      <c r="L66" s="7">
        <f>VALUE(MONTH(Tabla1[[#This Row],[Fecha]]))</f>
        <v>7</v>
      </c>
      <c r="M66" s="10">
        <f>VALUE(DAY(Tabla1[[#This Row],[Fecha]]))</f>
        <v>26</v>
      </c>
      <c r="N66" s="10" t="str">
        <f>IF(Tabla1[[#This Row],[DiaMes]]&gt;=15,"2º Quincena","1º Quincena")</f>
        <v>2º Quincena</v>
      </c>
      <c r="O66" s="10">
        <f>VALUE(WEEKNUM(Tabla1[[#This Row],[Fecha]]))</f>
        <v>31</v>
      </c>
      <c r="P66" s="10" t="str">
        <f t="shared" si="0"/>
        <v>Lunes</v>
      </c>
      <c r="Q66" s="10"/>
    </row>
    <row r="67" spans="1:17" x14ac:dyDescent="0.25">
      <c r="A67" s="7" t="s">
        <v>167</v>
      </c>
      <c r="B67" s="7" t="s">
        <v>26</v>
      </c>
      <c r="C67" s="7" t="s">
        <v>12</v>
      </c>
      <c r="D67" s="7" t="s">
        <v>18</v>
      </c>
      <c r="E67" s="8">
        <v>40385</v>
      </c>
      <c r="F67" s="9">
        <v>0.79702546296296306</v>
      </c>
      <c r="G67" s="7" t="s">
        <v>14</v>
      </c>
      <c r="H67" s="16" t="s">
        <v>12</v>
      </c>
      <c r="I67" s="7">
        <v>0.15</v>
      </c>
      <c r="J67" s="7">
        <f>VALUE(YEAR(Tabla1[[#This Row],[Fecha]]))</f>
        <v>2010</v>
      </c>
      <c r="K67" s="7">
        <f>VALUE(ROUNDUP(MONTH(Tabla1[[#This Row],[Fecha]])/3, 0))</f>
        <v>3</v>
      </c>
      <c r="L67" s="7">
        <f>VALUE(MONTH(Tabla1[[#This Row],[Fecha]]))</f>
        <v>7</v>
      </c>
      <c r="M67" s="10">
        <f>VALUE(DAY(Tabla1[[#This Row],[Fecha]]))</f>
        <v>26</v>
      </c>
      <c r="N67" s="10" t="str">
        <f>IF(Tabla1[[#This Row],[DiaMes]]&gt;=15,"2º Quincena","1º Quincena")</f>
        <v>2º Quincena</v>
      </c>
      <c r="O67" s="10">
        <f>VALUE(WEEKNUM(Tabla1[[#This Row],[Fecha]]))</f>
        <v>31</v>
      </c>
      <c r="P67" s="10" t="str">
        <f t="shared" si="0"/>
        <v>Lunes</v>
      </c>
      <c r="Q67" s="10"/>
    </row>
    <row r="68" spans="1:17" x14ac:dyDescent="0.25">
      <c r="A68" s="7" t="s">
        <v>11</v>
      </c>
      <c r="B68" s="7" t="s">
        <v>12</v>
      </c>
      <c r="C68" s="7" t="s">
        <v>12</v>
      </c>
      <c r="D68" s="7" t="s">
        <v>13</v>
      </c>
      <c r="E68" s="8">
        <v>40386</v>
      </c>
      <c r="F68" s="9">
        <v>1.9224537037037037E-2</v>
      </c>
      <c r="G68" s="7" t="s">
        <v>14</v>
      </c>
      <c r="H68" s="16" t="s">
        <v>63</v>
      </c>
      <c r="I68" s="7">
        <v>0.24379999999999999</v>
      </c>
      <c r="J68" s="7">
        <f>VALUE(YEAR(Tabla1[[#This Row],[Fecha]]))</f>
        <v>2010</v>
      </c>
      <c r="K68" s="7">
        <f>VALUE(ROUNDUP(MONTH(Tabla1[[#This Row],[Fecha]])/3, 0))</f>
        <v>3</v>
      </c>
      <c r="L68" s="7">
        <f>VALUE(MONTH(Tabla1[[#This Row],[Fecha]]))</f>
        <v>7</v>
      </c>
      <c r="M68" s="10">
        <f>VALUE(DAY(Tabla1[[#This Row],[Fecha]]))</f>
        <v>27</v>
      </c>
      <c r="N68" s="10" t="str">
        <f>IF(Tabla1[[#This Row],[DiaMes]]&gt;=15,"2º Quincena","1º Quincena")</f>
        <v>2º Quincena</v>
      </c>
      <c r="O68" s="10">
        <f>VALUE(WEEKNUM(Tabla1[[#This Row],[Fecha]]))</f>
        <v>31</v>
      </c>
      <c r="P68" s="10" t="str">
        <f t="shared" ref="P68:P131" si="1">IF(WEEKDAY(E68)=1,"Domingo",IF(WEEKDAY(E68)=2,"Lunes",IF(WEEKDAY(E68)=3,"Martes",IF(WEEKDAY(E68)=4,"Míercoles",IF(WEEKDAY(E68)=5,"Jueves",IF(WEEKDAY(E68)=6,"Viernes","Sábado"))))))</f>
        <v>Martes</v>
      </c>
      <c r="Q68" s="10"/>
    </row>
    <row r="69" spans="1:17" x14ac:dyDescent="0.25">
      <c r="A69" s="7" t="s">
        <v>140</v>
      </c>
      <c r="B69" s="7" t="s">
        <v>16</v>
      </c>
      <c r="C69" s="7" t="s">
        <v>17</v>
      </c>
      <c r="D69" s="7" t="s">
        <v>18</v>
      </c>
      <c r="E69" s="8">
        <v>40386</v>
      </c>
      <c r="F69" s="9">
        <v>0.50400462962962966</v>
      </c>
      <c r="G69" s="7" t="s">
        <v>14</v>
      </c>
      <c r="H69" s="16" t="s">
        <v>64</v>
      </c>
      <c r="I69" s="7">
        <v>0</v>
      </c>
      <c r="J69" s="7">
        <f>VALUE(YEAR(Tabla1[[#This Row],[Fecha]]))</f>
        <v>2010</v>
      </c>
      <c r="K69" s="7">
        <f>VALUE(ROUNDUP(MONTH(Tabla1[[#This Row],[Fecha]])/3, 0))</f>
        <v>3</v>
      </c>
      <c r="L69" s="7">
        <f>VALUE(MONTH(Tabla1[[#This Row],[Fecha]]))</f>
        <v>7</v>
      </c>
      <c r="M69" s="10">
        <f>VALUE(DAY(Tabla1[[#This Row],[Fecha]]))</f>
        <v>27</v>
      </c>
      <c r="N69" s="10" t="str">
        <f>IF(Tabla1[[#This Row],[DiaMes]]&gt;=15,"2º Quincena","1º Quincena")</f>
        <v>2º Quincena</v>
      </c>
      <c r="O69" s="10">
        <f>VALUE(WEEKNUM(Tabla1[[#This Row],[Fecha]]))</f>
        <v>31</v>
      </c>
      <c r="P69" s="10" t="str">
        <f t="shared" si="1"/>
        <v>Martes</v>
      </c>
      <c r="Q69" s="10"/>
    </row>
    <row r="70" spans="1:17" x14ac:dyDescent="0.25">
      <c r="A70" s="7" t="s">
        <v>156</v>
      </c>
      <c r="B70" s="7" t="s">
        <v>16</v>
      </c>
      <c r="C70" s="7" t="s">
        <v>17</v>
      </c>
      <c r="D70" s="7" t="s">
        <v>18</v>
      </c>
      <c r="E70" s="8">
        <v>40386</v>
      </c>
      <c r="F70" s="9">
        <v>0.53723379629629631</v>
      </c>
      <c r="G70" s="7" t="s">
        <v>14</v>
      </c>
      <c r="H70" s="16" t="s">
        <v>35</v>
      </c>
      <c r="I70" s="7">
        <v>0</v>
      </c>
      <c r="J70" s="7">
        <f>VALUE(YEAR(Tabla1[[#This Row],[Fecha]]))</f>
        <v>2010</v>
      </c>
      <c r="K70" s="7">
        <f>VALUE(ROUNDUP(MONTH(Tabla1[[#This Row],[Fecha]])/3, 0))</f>
        <v>3</v>
      </c>
      <c r="L70" s="7">
        <f>VALUE(MONTH(Tabla1[[#This Row],[Fecha]]))</f>
        <v>7</v>
      </c>
      <c r="M70" s="10">
        <f>VALUE(DAY(Tabla1[[#This Row],[Fecha]]))</f>
        <v>27</v>
      </c>
      <c r="N70" s="10" t="str">
        <f>IF(Tabla1[[#This Row],[DiaMes]]&gt;=15,"2º Quincena","1º Quincena")</f>
        <v>2º Quincena</v>
      </c>
      <c r="O70" s="10">
        <f>VALUE(WEEKNUM(Tabla1[[#This Row],[Fecha]]))</f>
        <v>31</v>
      </c>
      <c r="P70" s="10" t="str">
        <f t="shared" si="1"/>
        <v>Martes</v>
      </c>
      <c r="Q70" s="10"/>
    </row>
    <row r="71" spans="1:17" x14ac:dyDescent="0.25">
      <c r="A71" s="7" t="s">
        <v>157</v>
      </c>
      <c r="B71" s="7" t="s">
        <v>16</v>
      </c>
      <c r="C71" s="7" t="s">
        <v>17</v>
      </c>
      <c r="D71" s="7" t="s">
        <v>18</v>
      </c>
      <c r="E71" s="8">
        <v>40386</v>
      </c>
      <c r="F71" s="9">
        <v>0.5478587962962963</v>
      </c>
      <c r="G71" s="7" t="s">
        <v>14</v>
      </c>
      <c r="H71" s="16" t="s">
        <v>65</v>
      </c>
      <c r="I71" s="7">
        <v>0</v>
      </c>
      <c r="J71" s="7">
        <f>VALUE(YEAR(Tabla1[[#This Row],[Fecha]]))</f>
        <v>2010</v>
      </c>
      <c r="K71" s="7">
        <f>VALUE(ROUNDUP(MONTH(Tabla1[[#This Row],[Fecha]])/3, 0))</f>
        <v>3</v>
      </c>
      <c r="L71" s="7">
        <f>VALUE(MONTH(Tabla1[[#This Row],[Fecha]]))</f>
        <v>7</v>
      </c>
      <c r="M71" s="10">
        <f>VALUE(DAY(Tabla1[[#This Row],[Fecha]]))</f>
        <v>27</v>
      </c>
      <c r="N71" s="10" t="str">
        <f>IF(Tabla1[[#This Row],[DiaMes]]&gt;=15,"2º Quincena","1º Quincena")</f>
        <v>2º Quincena</v>
      </c>
      <c r="O71" s="10">
        <f>VALUE(WEEKNUM(Tabla1[[#This Row],[Fecha]]))</f>
        <v>31</v>
      </c>
      <c r="P71" s="10" t="str">
        <f t="shared" si="1"/>
        <v>Martes</v>
      </c>
      <c r="Q71" s="10"/>
    </row>
    <row r="72" spans="1:17" x14ac:dyDescent="0.25">
      <c r="A72" s="7" t="s">
        <v>150</v>
      </c>
      <c r="B72" s="7" t="s">
        <v>16</v>
      </c>
      <c r="C72" s="7" t="s">
        <v>17</v>
      </c>
      <c r="D72" s="7" t="s">
        <v>18</v>
      </c>
      <c r="E72" s="8">
        <v>40386</v>
      </c>
      <c r="F72" s="9">
        <v>0.55423611111111104</v>
      </c>
      <c r="G72" s="7" t="s">
        <v>14</v>
      </c>
      <c r="H72" s="16" t="s">
        <v>66</v>
      </c>
      <c r="I72" s="7">
        <v>0</v>
      </c>
      <c r="J72" s="7">
        <f>VALUE(YEAR(Tabla1[[#This Row],[Fecha]]))</f>
        <v>2010</v>
      </c>
      <c r="K72" s="7">
        <f>VALUE(ROUNDUP(MONTH(Tabla1[[#This Row],[Fecha]])/3, 0))</f>
        <v>3</v>
      </c>
      <c r="L72" s="7">
        <f>VALUE(MONTH(Tabla1[[#This Row],[Fecha]]))</f>
        <v>7</v>
      </c>
      <c r="M72" s="10">
        <f>VALUE(DAY(Tabla1[[#This Row],[Fecha]]))</f>
        <v>27</v>
      </c>
      <c r="N72" s="10" t="str">
        <f>IF(Tabla1[[#This Row],[DiaMes]]&gt;=15,"2º Quincena","1º Quincena")</f>
        <v>2º Quincena</v>
      </c>
      <c r="O72" s="10">
        <f>VALUE(WEEKNUM(Tabla1[[#This Row],[Fecha]]))</f>
        <v>31</v>
      </c>
      <c r="P72" s="10" t="str">
        <f t="shared" si="1"/>
        <v>Martes</v>
      </c>
      <c r="Q72" s="10"/>
    </row>
    <row r="73" spans="1:17" x14ac:dyDescent="0.25">
      <c r="A73" s="7" t="s">
        <v>150</v>
      </c>
      <c r="B73" s="7" t="s">
        <v>16</v>
      </c>
      <c r="C73" s="7" t="s">
        <v>17</v>
      </c>
      <c r="D73" s="7" t="s">
        <v>18</v>
      </c>
      <c r="E73" s="8">
        <v>40386</v>
      </c>
      <c r="F73" s="9">
        <v>0.55646990740740743</v>
      </c>
      <c r="G73" s="7" t="s">
        <v>14</v>
      </c>
      <c r="H73" s="16" t="s">
        <v>67</v>
      </c>
      <c r="I73" s="7">
        <v>0</v>
      </c>
      <c r="J73" s="7">
        <f>VALUE(YEAR(Tabla1[[#This Row],[Fecha]]))</f>
        <v>2010</v>
      </c>
      <c r="K73" s="7">
        <f>VALUE(ROUNDUP(MONTH(Tabla1[[#This Row],[Fecha]])/3, 0))</f>
        <v>3</v>
      </c>
      <c r="L73" s="7">
        <f>VALUE(MONTH(Tabla1[[#This Row],[Fecha]]))</f>
        <v>7</v>
      </c>
      <c r="M73" s="10">
        <f>VALUE(DAY(Tabla1[[#This Row],[Fecha]]))</f>
        <v>27</v>
      </c>
      <c r="N73" s="10" t="str">
        <f>IF(Tabla1[[#This Row],[DiaMes]]&gt;=15,"2º Quincena","1º Quincena")</f>
        <v>2º Quincena</v>
      </c>
      <c r="O73" s="10">
        <f>VALUE(WEEKNUM(Tabla1[[#This Row],[Fecha]]))</f>
        <v>31</v>
      </c>
      <c r="P73" s="10" t="str">
        <f t="shared" si="1"/>
        <v>Martes</v>
      </c>
      <c r="Q73" s="10"/>
    </row>
    <row r="74" spans="1:17" x14ac:dyDescent="0.25">
      <c r="A74" s="7" t="s">
        <v>157</v>
      </c>
      <c r="B74" s="7" t="s">
        <v>16</v>
      </c>
      <c r="C74" s="7" t="s">
        <v>17</v>
      </c>
      <c r="D74" s="7" t="s">
        <v>18</v>
      </c>
      <c r="E74" s="8">
        <v>40386</v>
      </c>
      <c r="F74" s="9">
        <v>0.58564814814814814</v>
      </c>
      <c r="G74" s="7" t="s">
        <v>14</v>
      </c>
      <c r="H74" s="16" t="s">
        <v>23</v>
      </c>
      <c r="I74" s="7">
        <v>0</v>
      </c>
      <c r="J74" s="7">
        <f>VALUE(YEAR(Tabla1[[#This Row],[Fecha]]))</f>
        <v>2010</v>
      </c>
      <c r="K74" s="7">
        <f>VALUE(ROUNDUP(MONTH(Tabla1[[#This Row],[Fecha]])/3, 0))</f>
        <v>3</v>
      </c>
      <c r="L74" s="7">
        <f>VALUE(MONTH(Tabla1[[#This Row],[Fecha]]))</f>
        <v>7</v>
      </c>
      <c r="M74" s="10">
        <f>VALUE(DAY(Tabla1[[#This Row],[Fecha]]))</f>
        <v>27</v>
      </c>
      <c r="N74" s="10" t="str">
        <f>IF(Tabla1[[#This Row],[DiaMes]]&gt;=15,"2º Quincena","1º Quincena")</f>
        <v>2º Quincena</v>
      </c>
      <c r="O74" s="10">
        <f>VALUE(WEEKNUM(Tabla1[[#This Row],[Fecha]]))</f>
        <v>31</v>
      </c>
      <c r="P74" s="10" t="str">
        <f t="shared" si="1"/>
        <v>Martes</v>
      </c>
      <c r="Q74" s="10"/>
    </row>
    <row r="75" spans="1:17" x14ac:dyDescent="0.25">
      <c r="A75" s="7" t="s">
        <v>158</v>
      </c>
      <c r="B75" s="7" t="s">
        <v>16</v>
      </c>
      <c r="C75" s="7" t="s">
        <v>17</v>
      </c>
      <c r="D75" s="7" t="s">
        <v>18</v>
      </c>
      <c r="E75" s="8">
        <v>40386</v>
      </c>
      <c r="F75" s="9">
        <v>0.64839120370370373</v>
      </c>
      <c r="G75" s="7" t="s">
        <v>14</v>
      </c>
      <c r="H75" s="16" t="s">
        <v>68</v>
      </c>
      <c r="I75" s="7">
        <v>0</v>
      </c>
      <c r="J75" s="7">
        <f>VALUE(YEAR(Tabla1[[#This Row],[Fecha]]))</f>
        <v>2010</v>
      </c>
      <c r="K75" s="7">
        <f>VALUE(ROUNDUP(MONTH(Tabla1[[#This Row],[Fecha]])/3, 0))</f>
        <v>3</v>
      </c>
      <c r="L75" s="7">
        <f>VALUE(MONTH(Tabla1[[#This Row],[Fecha]]))</f>
        <v>7</v>
      </c>
      <c r="M75" s="10">
        <f>VALUE(DAY(Tabla1[[#This Row],[Fecha]]))</f>
        <v>27</v>
      </c>
      <c r="N75" s="10" t="str">
        <f>IF(Tabla1[[#This Row],[DiaMes]]&gt;=15,"2º Quincena","1º Quincena")</f>
        <v>2º Quincena</v>
      </c>
      <c r="O75" s="10">
        <f>VALUE(WEEKNUM(Tabla1[[#This Row],[Fecha]]))</f>
        <v>31</v>
      </c>
      <c r="P75" s="10" t="str">
        <f t="shared" si="1"/>
        <v>Martes</v>
      </c>
      <c r="Q75" s="10"/>
    </row>
    <row r="76" spans="1:17" x14ac:dyDescent="0.25">
      <c r="A76" s="7" t="s">
        <v>167</v>
      </c>
      <c r="B76" s="7" t="s">
        <v>16</v>
      </c>
      <c r="C76" s="7" t="s">
        <v>17</v>
      </c>
      <c r="D76" s="7" t="s">
        <v>18</v>
      </c>
      <c r="E76" s="8">
        <v>40386</v>
      </c>
      <c r="F76" s="9">
        <v>0.71319444444444446</v>
      </c>
      <c r="G76" s="7" t="s">
        <v>14</v>
      </c>
      <c r="H76" s="16" t="s">
        <v>69</v>
      </c>
      <c r="I76" s="7">
        <v>0.42309999999999998</v>
      </c>
      <c r="J76" s="7">
        <f>VALUE(YEAR(Tabla1[[#This Row],[Fecha]]))</f>
        <v>2010</v>
      </c>
      <c r="K76" s="7">
        <f>VALUE(ROUNDUP(MONTH(Tabla1[[#This Row],[Fecha]])/3, 0))</f>
        <v>3</v>
      </c>
      <c r="L76" s="7">
        <f>VALUE(MONTH(Tabla1[[#This Row],[Fecha]]))</f>
        <v>7</v>
      </c>
      <c r="M76" s="10">
        <f>VALUE(DAY(Tabla1[[#This Row],[Fecha]]))</f>
        <v>27</v>
      </c>
      <c r="N76" s="10" t="str">
        <f>IF(Tabla1[[#This Row],[DiaMes]]&gt;=15,"2º Quincena","1º Quincena")</f>
        <v>2º Quincena</v>
      </c>
      <c r="O76" s="10">
        <f>VALUE(WEEKNUM(Tabla1[[#This Row],[Fecha]]))</f>
        <v>31</v>
      </c>
      <c r="P76" s="10" t="str">
        <f t="shared" si="1"/>
        <v>Martes</v>
      </c>
      <c r="Q76" s="10"/>
    </row>
    <row r="77" spans="1:17" x14ac:dyDescent="0.25">
      <c r="A77" s="7" t="s">
        <v>157</v>
      </c>
      <c r="B77" s="7" t="s">
        <v>16</v>
      </c>
      <c r="C77" s="7" t="s">
        <v>17</v>
      </c>
      <c r="D77" s="7" t="s">
        <v>18</v>
      </c>
      <c r="E77" s="8">
        <v>40386</v>
      </c>
      <c r="F77" s="9">
        <v>0.7481944444444445</v>
      </c>
      <c r="G77" s="7" t="s">
        <v>14</v>
      </c>
      <c r="H77" s="16" t="s">
        <v>32</v>
      </c>
      <c r="I77" s="7">
        <v>0.16800000000000001</v>
      </c>
      <c r="J77" s="7">
        <f>VALUE(YEAR(Tabla1[[#This Row],[Fecha]]))</f>
        <v>2010</v>
      </c>
      <c r="K77" s="7">
        <f>VALUE(ROUNDUP(MONTH(Tabla1[[#This Row],[Fecha]])/3, 0))</f>
        <v>3</v>
      </c>
      <c r="L77" s="7">
        <f>VALUE(MONTH(Tabla1[[#This Row],[Fecha]]))</f>
        <v>7</v>
      </c>
      <c r="M77" s="10">
        <f>VALUE(DAY(Tabla1[[#This Row],[Fecha]]))</f>
        <v>27</v>
      </c>
      <c r="N77" s="10" t="str">
        <f>IF(Tabla1[[#This Row],[DiaMes]]&gt;=15,"2º Quincena","1º Quincena")</f>
        <v>2º Quincena</v>
      </c>
      <c r="O77" s="10">
        <f>VALUE(WEEKNUM(Tabla1[[#This Row],[Fecha]]))</f>
        <v>31</v>
      </c>
      <c r="P77" s="10" t="str">
        <f t="shared" si="1"/>
        <v>Martes</v>
      </c>
      <c r="Q77" s="10"/>
    </row>
    <row r="78" spans="1:17" x14ac:dyDescent="0.25">
      <c r="A78" s="7" t="s">
        <v>138</v>
      </c>
      <c r="B78" s="7" t="s">
        <v>16</v>
      </c>
      <c r="C78" s="7" t="s">
        <v>17</v>
      </c>
      <c r="D78" s="7" t="s">
        <v>18</v>
      </c>
      <c r="E78" s="8">
        <v>40386</v>
      </c>
      <c r="F78" s="9">
        <v>0.75535879629629632</v>
      </c>
      <c r="G78" s="7" t="s">
        <v>14</v>
      </c>
      <c r="H78" s="16" t="s">
        <v>70</v>
      </c>
      <c r="I78" s="7">
        <v>0.17399999999999999</v>
      </c>
      <c r="J78" s="7">
        <f>VALUE(YEAR(Tabla1[[#This Row],[Fecha]]))</f>
        <v>2010</v>
      </c>
      <c r="K78" s="7">
        <f>VALUE(ROUNDUP(MONTH(Tabla1[[#This Row],[Fecha]])/3, 0))</f>
        <v>3</v>
      </c>
      <c r="L78" s="7">
        <f>VALUE(MONTH(Tabla1[[#This Row],[Fecha]]))</f>
        <v>7</v>
      </c>
      <c r="M78" s="10">
        <f>VALUE(DAY(Tabla1[[#This Row],[Fecha]]))</f>
        <v>27</v>
      </c>
      <c r="N78" s="10" t="str">
        <f>IF(Tabla1[[#This Row],[DiaMes]]&gt;=15,"2º Quincena","1º Quincena")</f>
        <v>2º Quincena</v>
      </c>
      <c r="O78" s="10">
        <f>VALUE(WEEKNUM(Tabla1[[#This Row],[Fecha]]))</f>
        <v>31</v>
      </c>
      <c r="P78" s="10" t="str">
        <f t="shared" si="1"/>
        <v>Martes</v>
      </c>
      <c r="Q78" s="10"/>
    </row>
    <row r="79" spans="1:17" x14ac:dyDescent="0.25">
      <c r="A79" s="7" t="s">
        <v>152</v>
      </c>
      <c r="B79" s="7" t="s">
        <v>16</v>
      </c>
      <c r="C79" s="7" t="s">
        <v>17</v>
      </c>
      <c r="D79" s="7" t="s">
        <v>42</v>
      </c>
      <c r="E79" s="8">
        <v>40386</v>
      </c>
      <c r="F79" s="9">
        <v>0.75593749999999993</v>
      </c>
      <c r="G79" s="7" t="s">
        <v>14</v>
      </c>
      <c r="H79" s="16" t="s">
        <v>23</v>
      </c>
      <c r="I79" s="7">
        <v>0.159</v>
      </c>
      <c r="J79" s="7">
        <f>VALUE(YEAR(Tabla1[[#This Row],[Fecha]]))</f>
        <v>2010</v>
      </c>
      <c r="K79" s="7">
        <f>VALUE(ROUNDUP(MONTH(Tabla1[[#This Row],[Fecha]])/3, 0))</f>
        <v>3</v>
      </c>
      <c r="L79" s="7">
        <f>VALUE(MONTH(Tabla1[[#This Row],[Fecha]]))</f>
        <v>7</v>
      </c>
      <c r="M79" s="10">
        <f>VALUE(DAY(Tabla1[[#This Row],[Fecha]]))</f>
        <v>27</v>
      </c>
      <c r="N79" s="10" t="str">
        <f>IF(Tabla1[[#This Row],[DiaMes]]&gt;=15,"2º Quincena","1º Quincena")</f>
        <v>2º Quincena</v>
      </c>
      <c r="O79" s="10">
        <f>VALUE(WEEKNUM(Tabla1[[#This Row],[Fecha]]))</f>
        <v>31</v>
      </c>
      <c r="P79" s="10" t="str">
        <f t="shared" si="1"/>
        <v>Martes</v>
      </c>
      <c r="Q79" s="10"/>
    </row>
    <row r="80" spans="1:17" x14ac:dyDescent="0.25">
      <c r="A80" s="7" t="s">
        <v>152</v>
      </c>
      <c r="B80" s="7" t="s">
        <v>16</v>
      </c>
      <c r="C80" s="7" t="s">
        <v>17</v>
      </c>
      <c r="D80" s="7" t="s">
        <v>42</v>
      </c>
      <c r="E80" s="8">
        <v>40386</v>
      </c>
      <c r="F80" s="9">
        <v>0.76553240740740736</v>
      </c>
      <c r="G80" s="7" t="s">
        <v>14</v>
      </c>
      <c r="H80" s="16" t="s">
        <v>34</v>
      </c>
      <c r="I80" s="7">
        <v>0.219</v>
      </c>
      <c r="J80" s="7">
        <f>VALUE(YEAR(Tabla1[[#This Row],[Fecha]]))</f>
        <v>2010</v>
      </c>
      <c r="K80" s="7">
        <f>VALUE(ROUNDUP(MONTH(Tabla1[[#This Row],[Fecha]])/3, 0))</f>
        <v>3</v>
      </c>
      <c r="L80" s="7">
        <f>VALUE(MONTH(Tabla1[[#This Row],[Fecha]]))</f>
        <v>7</v>
      </c>
      <c r="M80" s="10">
        <f>VALUE(DAY(Tabla1[[#This Row],[Fecha]]))</f>
        <v>27</v>
      </c>
      <c r="N80" s="10" t="str">
        <f>IF(Tabla1[[#This Row],[DiaMes]]&gt;=15,"2º Quincena","1º Quincena")</f>
        <v>2º Quincena</v>
      </c>
      <c r="O80" s="10">
        <f>VALUE(WEEKNUM(Tabla1[[#This Row],[Fecha]]))</f>
        <v>31</v>
      </c>
      <c r="P80" s="10" t="str">
        <f t="shared" si="1"/>
        <v>Martes</v>
      </c>
      <c r="Q80" s="10"/>
    </row>
    <row r="81" spans="1:17" x14ac:dyDescent="0.25">
      <c r="A81" s="7" t="s">
        <v>157</v>
      </c>
      <c r="B81" s="7" t="s">
        <v>16</v>
      </c>
      <c r="C81" s="7" t="s">
        <v>17</v>
      </c>
      <c r="D81" s="7" t="s">
        <v>18</v>
      </c>
      <c r="E81" s="8">
        <v>40386</v>
      </c>
      <c r="F81" s="9">
        <v>0.78489583333333324</v>
      </c>
      <c r="G81" s="7" t="s">
        <v>14</v>
      </c>
      <c r="H81" s="16" t="s">
        <v>23</v>
      </c>
      <c r="I81" s="7">
        <v>0.159</v>
      </c>
      <c r="J81" s="7">
        <f>VALUE(YEAR(Tabla1[[#This Row],[Fecha]]))</f>
        <v>2010</v>
      </c>
      <c r="K81" s="7">
        <f>VALUE(ROUNDUP(MONTH(Tabla1[[#This Row],[Fecha]])/3, 0))</f>
        <v>3</v>
      </c>
      <c r="L81" s="7">
        <f>VALUE(MONTH(Tabla1[[#This Row],[Fecha]]))</f>
        <v>7</v>
      </c>
      <c r="M81" s="10">
        <f>VALUE(DAY(Tabla1[[#This Row],[Fecha]]))</f>
        <v>27</v>
      </c>
      <c r="N81" s="10" t="str">
        <f>IF(Tabla1[[#This Row],[DiaMes]]&gt;=15,"2º Quincena","1º Quincena")</f>
        <v>2º Quincena</v>
      </c>
      <c r="O81" s="10">
        <f>VALUE(WEEKNUM(Tabla1[[#This Row],[Fecha]]))</f>
        <v>31</v>
      </c>
      <c r="P81" s="10" t="str">
        <f t="shared" si="1"/>
        <v>Martes</v>
      </c>
      <c r="Q81" s="10"/>
    </row>
    <row r="82" spans="1:17" x14ac:dyDescent="0.25">
      <c r="A82" s="7" t="s">
        <v>147</v>
      </c>
      <c r="B82" s="7" t="s">
        <v>16</v>
      </c>
      <c r="C82" s="7" t="s">
        <v>17</v>
      </c>
      <c r="D82" s="7" t="s">
        <v>18</v>
      </c>
      <c r="E82" s="8">
        <v>40386</v>
      </c>
      <c r="F82" s="9">
        <v>0.85072916666666665</v>
      </c>
      <c r="G82" s="7" t="s">
        <v>14</v>
      </c>
      <c r="H82" s="16" t="s">
        <v>45</v>
      </c>
      <c r="I82" s="7">
        <v>0.156</v>
      </c>
      <c r="J82" s="7">
        <f>VALUE(YEAR(Tabla1[[#This Row],[Fecha]]))</f>
        <v>2010</v>
      </c>
      <c r="K82" s="7">
        <f>VALUE(ROUNDUP(MONTH(Tabla1[[#This Row],[Fecha]])/3, 0))</f>
        <v>3</v>
      </c>
      <c r="L82" s="7">
        <f>VALUE(MONTH(Tabla1[[#This Row],[Fecha]]))</f>
        <v>7</v>
      </c>
      <c r="M82" s="10">
        <f>VALUE(DAY(Tabla1[[#This Row],[Fecha]]))</f>
        <v>27</v>
      </c>
      <c r="N82" s="10" t="str">
        <f>IF(Tabla1[[#This Row],[DiaMes]]&gt;=15,"2º Quincena","1º Quincena")</f>
        <v>2º Quincena</v>
      </c>
      <c r="O82" s="10">
        <f>VALUE(WEEKNUM(Tabla1[[#This Row],[Fecha]]))</f>
        <v>31</v>
      </c>
      <c r="P82" s="10" t="str">
        <f t="shared" si="1"/>
        <v>Martes</v>
      </c>
      <c r="Q82" s="10"/>
    </row>
    <row r="83" spans="1:17" x14ac:dyDescent="0.25">
      <c r="A83" s="7" t="s">
        <v>167</v>
      </c>
      <c r="B83" s="7" t="s">
        <v>26</v>
      </c>
      <c r="C83" s="7" t="s">
        <v>12</v>
      </c>
      <c r="D83" s="7" t="s">
        <v>18</v>
      </c>
      <c r="E83" s="8">
        <v>40386</v>
      </c>
      <c r="F83" s="9">
        <v>0.94818287037037041</v>
      </c>
      <c r="G83" s="7" t="s">
        <v>14</v>
      </c>
      <c r="H83" s="16" t="s">
        <v>12</v>
      </c>
      <c r="I83" s="7">
        <v>0.15</v>
      </c>
      <c r="J83" s="7">
        <f>VALUE(YEAR(Tabla1[[#This Row],[Fecha]]))</f>
        <v>2010</v>
      </c>
      <c r="K83" s="7">
        <f>VALUE(ROUNDUP(MONTH(Tabla1[[#This Row],[Fecha]])/3, 0))</f>
        <v>3</v>
      </c>
      <c r="L83" s="7">
        <f>VALUE(MONTH(Tabla1[[#This Row],[Fecha]]))</f>
        <v>7</v>
      </c>
      <c r="M83" s="10">
        <f>VALUE(DAY(Tabla1[[#This Row],[Fecha]]))</f>
        <v>27</v>
      </c>
      <c r="N83" s="10" t="str">
        <f>IF(Tabla1[[#This Row],[DiaMes]]&gt;=15,"2º Quincena","1º Quincena")</f>
        <v>2º Quincena</v>
      </c>
      <c r="O83" s="10">
        <f>VALUE(WEEKNUM(Tabla1[[#This Row],[Fecha]]))</f>
        <v>31</v>
      </c>
      <c r="P83" s="10" t="str">
        <f t="shared" si="1"/>
        <v>Martes</v>
      </c>
      <c r="Q83" s="10"/>
    </row>
    <row r="84" spans="1:17" x14ac:dyDescent="0.25">
      <c r="A84" s="7" t="s">
        <v>167</v>
      </c>
      <c r="B84" s="7" t="s">
        <v>26</v>
      </c>
      <c r="C84" s="7" t="s">
        <v>12</v>
      </c>
      <c r="D84" s="7" t="s">
        <v>18</v>
      </c>
      <c r="E84" s="8">
        <v>40386</v>
      </c>
      <c r="F84" s="9">
        <v>0.95019675925925917</v>
      </c>
      <c r="G84" s="7" t="s">
        <v>14</v>
      </c>
      <c r="H84" s="16" t="s">
        <v>12</v>
      </c>
      <c r="I84" s="7">
        <v>0.15</v>
      </c>
      <c r="J84" s="7">
        <f>VALUE(YEAR(Tabla1[[#This Row],[Fecha]]))</f>
        <v>2010</v>
      </c>
      <c r="K84" s="7">
        <f>VALUE(ROUNDUP(MONTH(Tabla1[[#This Row],[Fecha]])/3, 0))</f>
        <v>3</v>
      </c>
      <c r="L84" s="7">
        <f>VALUE(MONTH(Tabla1[[#This Row],[Fecha]]))</f>
        <v>7</v>
      </c>
      <c r="M84" s="10">
        <f>VALUE(DAY(Tabla1[[#This Row],[Fecha]]))</f>
        <v>27</v>
      </c>
      <c r="N84" s="10" t="str">
        <f>IF(Tabla1[[#This Row],[DiaMes]]&gt;=15,"2º Quincena","1º Quincena")</f>
        <v>2º Quincena</v>
      </c>
      <c r="O84" s="10">
        <f>VALUE(WEEKNUM(Tabla1[[#This Row],[Fecha]]))</f>
        <v>31</v>
      </c>
      <c r="P84" s="10" t="str">
        <f t="shared" si="1"/>
        <v>Martes</v>
      </c>
      <c r="Q84" s="10"/>
    </row>
    <row r="85" spans="1:17" x14ac:dyDescent="0.25">
      <c r="A85" s="7" t="s">
        <v>11</v>
      </c>
      <c r="B85" s="7" t="s">
        <v>12</v>
      </c>
      <c r="C85" s="7" t="s">
        <v>12</v>
      </c>
      <c r="D85" s="7" t="s">
        <v>13</v>
      </c>
      <c r="E85" s="8">
        <v>40387</v>
      </c>
      <c r="F85" s="9">
        <v>3.0046296296296297E-2</v>
      </c>
      <c r="G85" s="7" t="s">
        <v>14</v>
      </c>
      <c r="H85" s="16" t="s">
        <v>71</v>
      </c>
      <c r="I85" s="7">
        <v>0.33379999999999999</v>
      </c>
      <c r="J85" s="7">
        <f>VALUE(YEAR(Tabla1[[#This Row],[Fecha]]))</f>
        <v>2010</v>
      </c>
      <c r="K85" s="7">
        <f>VALUE(ROUNDUP(MONTH(Tabla1[[#This Row],[Fecha]])/3, 0))</f>
        <v>3</v>
      </c>
      <c r="L85" s="7">
        <f>VALUE(MONTH(Tabla1[[#This Row],[Fecha]]))</f>
        <v>7</v>
      </c>
      <c r="M85" s="10">
        <f>VALUE(DAY(Tabla1[[#This Row],[Fecha]]))</f>
        <v>28</v>
      </c>
      <c r="N85" s="10" t="str">
        <f>IF(Tabla1[[#This Row],[DiaMes]]&gt;=15,"2º Quincena","1º Quincena")</f>
        <v>2º Quincena</v>
      </c>
      <c r="O85" s="10">
        <f>VALUE(WEEKNUM(Tabla1[[#This Row],[Fecha]]))</f>
        <v>31</v>
      </c>
      <c r="P85" s="10" t="str">
        <f t="shared" si="1"/>
        <v>Míercoles</v>
      </c>
      <c r="Q85" s="10"/>
    </row>
    <row r="86" spans="1:17" x14ac:dyDescent="0.25">
      <c r="A86" s="7" t="s">
        <v>138</v>
      </c>
      <c r="B86" s="7" t="s">
        <v>16</v>
      </c>
      <c r="C86" s="7" t="s">
        <v>17</v>
      </c>
      <c r="D86" s="7" t="s">
        <v>18</v>
      </c>
      <c r="E86" s="8">
        <v>40387</v>
      </c>
      <c r="F86" s="9">
        <v>0.39769675925925929</v>
      </c>
      <c r="G86" s="7" t="s">
        <v>14</v>
      </c>
      <c r="H86" s="16" t="s">
        <v>72</v>
      </c>
      <c r="I86" s="7">
        <v>0</v>
      </c>
      <c r="J86" s="7">
        <f>VALUE(YEAR(Tabla1[[#This Row],[Fecha]]))</f>
        <v>2010</v>
      </c>
      <c r="K86" s="7">
        <f>VALUE(ROUNDUP(MONTH(Tabla1[[#This Row],[Fecha]])/3, 0))</f>
        <v>3</v>
      </c>
      <c r="L86" s="7">
        <f>VALUE(MONTH(Tabla1[[#This Row],[Fecha]]))</f>
        <v>7</v>
      </c>
      <c r="M86" s="10">
        <f>VALUE(DAY(Tabla1[[#This Row],[Fecha]]))</f>
        <v>28</v>
      </c>
      <c r="N86" s="10" t="str">
        <f>IF(Tabla1[[#This Row],[DiaMes]]&gt;=15,"2º Quincena","1º Quincena")</f>
        <v>2º Quincena</v>
      </c>
      <c r="O86" s="10">
        <f>VALUE(WEEKNUM(Tabla1[[#This Row],[Fecha]]))</f>
        <v>31</v>
      </c>
      <c r="P86" s="10" t="str">
        <f t="shared" si="1"/>
        <v>Míercoles</v>
      </c>
      <c r="Q86" s="10"/>
    </row>
    <row r="87" spans="1:17" x14ac:dyDescent="0.25">
      <c r="A87" s="7" t="s">
        <v>137</v>
      </c>
      <c r="B87" s="7" t="s">
        <v>16</v>
      </c>
      <c r="C87" s="7" t="s">
        <v>17</v>
      </c>
      <c r="D87" s="7" t="s">
        <v>18</v>
      </c>
      <c r="E87" s="8">
        <v>40387</v>
      </c>
      <c r="F87" s="9">
        <v>0.40714120370370371</v>
      </c>
      <c r="G87" s="7" t="s">
        <v>14</v>
      </c>
      <c r="H87" s="16" t="s">
        <v>73</v>
      </c>
      <c r="I87" s="7">
        <v>0</v>
      </c>
      <c r="J87" s="7">
        <f>VALUE(YEAR(Tabla1[[#This Row],[Fecha]]))</f>
        <v>2010</v>
      </c>
      <c r="K87" s="7">
        <f>VALUE(ROUNDUP(MONTH(Tabla1[[#This Row],[Fecha]])/3, 0))</f>
        <v>3</v>
      </c>
      <c r="L87" s="7">
        <f>VALUE(MONTH(Tabla1[[#This Row],[Fecha]]))</f>
        <v>7</v>
      </c>
      <c r="M87" s="10">
        <f>VALUE(DAY(Tabla1[[#This Row],[Fecha]]))</f>
        <v>28</v>
      </c>
      <c r="N87" s="10" t="str">
        <f>IF(Tabla1[[#This Row],[DiaMes]]&gt;=15,"2º Quincena","1º Quincena")</f>
        <v>2º Quincena</v>
      </c>
      <c r="O87" s="10">
        <f>VALUE(WEEKNUM(Tabla1[[#This Row],[Fecha]]))</f>
        <v>31</v>
      </c>
      <c r="P87" s="10" t="str">
        <f t="shared" si="1"/>
        <v>Míercoles</v>
      </c>
      <c r="Q87" s="10"/>
    </row>
    <row r="88" spans="1:17" x14ac:dyDescent="0.25">
      <c r="A88" s="7" t="s">
        <v>138</v>
      </c>
      <c r="B88" s="7" t="s">
        <v>16</v>
      </c>
      <c r="C88" s="7" t="s">
        <v>17</v>
      </c>
      <c r="D88" s="7" t="s">
        <v>18</v>
      </c>
      <c r="E88" s="8">
        <v>40387</v>
      </c>
      <c r="F88" s="9">
        <v>0.40796296296296292</v>
      </c>
      <c r="G88" s="7" t="s">
        <v>14</v>
      </c>
      <c r="H88" s="16" t="s">
        <v>22</v>
      </c>
      <c r="I88" s="7">
        <v>0</v>
      </c>
      <c r="J88" s="7">
        <f>VALUE(YEAR(Tabla1[[#This Row],[Fecha]]))</f>
        <v>2010</v>
      </c>
      <c r="K88" s="7">
        <f>VALUE(ROUNDUP(MONTH(Tabla1[[#This Row],[Fecha]])/3, 0))</f>
        <v>3</v>
      </c>
      <c r="L88" s="7">
        <f>VALUE(MONTH(Tabla1[[#This Row],[Fecha]]))</f>
        <v>7</v>
      </c>
      <c r="M88" s="10">
        <f>VALUE(DAY(Tabla1[[#This Row],[Fecha]]))</f>
        <v>28</v>
      </c>
      <c r="N88" s="10" t="str">
        <f>IF(Tabla1[[#This Row],[DiaMes]]&gt;=15,"2º Quincena","1º Quincena")</f>
        <v>2º Quincena</v>
      </c>
      <c r="O88" s="10">
        <f>VALUE(WEEKNUM(Tabla1[[#This Row],[Fecha]]))</f>
        <v>31</v>
      </c>
      <c r="P88" s="10" t="str">
        <f t="shared" si="1"/>
        <v>Míercoles</v>
      </c>
      <c r="Q88" s="10"/>
    </row>
    <row r="89" spans="1:17" x14ac:dyDescent="0.25">
      <c r="A89" s="7" t="s">
        <v>151</v>
      </c>
      <c r="B89" s="7" t="s">
        <v>26</v>
      </c>
      <c r="C89" s="7" t="s">
        <v>12</v>
      </c>
      <c r="D89" s="7" t="s">
        <v>24</v>
      </c>
      <c r="E89" s="8">
        <v>40387</v>
      </c>
      <c r="F89" s="9">
        <v>0.43793981481481481</v>
      </c>
      <c r="G89" s="7" t="s">
        <v>14</v>
      </c>
      <c r="H89" s="16" t="s">
        <v>12</v>
      </c>
      <c r="I89" s="7">
        <v>0.15</v>
      </c>
      <c r="J89" s="7">
        <f>VALUE(YEAR(Tabla1[[#This Row],[Fecha]]))</f>
        <v>2010</v>
      </c>
      <c r="K89" s="7">
        <f>VALUE(ROUNDUP(MONTH(Tabla1[[#This Row],[Fecha]])/3, 0))</f>
        <v>3</v>
      </c>
      <c r="L89" s="7">
        <f>VALUE(MONTH(Tabla1[[#This Row],[Fecha]]))</f>
        <v>7</v>
      </c>
      <c r="M89" s="10">
        <f>VALUE(DAY(Tabla1[[#This Row],[Fecha]]))</f>
        <v>28</v>
      </c>
      <c r="N89" s="10" t="str">
        <f>IF(Tabla1[[#This Row],[DiaMes]]&gt;=15,"2º Quincena","1º Quincena")</f>
        <v>2º Quincena</v>
      </c>
      <c r="O89" s="10">
        <f>VALUE(WEEKNUM(Tabla1[[#This Row],[Fecha]]))</f>
        <v>31</v>
      </c>
      <c r="P89" s="10" t="str">
        <f t="shared" si="1"/>
        <v>Míercoles</v>
      </c>
      <c r="Q89" s="10"/>
    </row>
    <row r="90" spans="1:17" x14ac:dyDescent="0.25">
      <c r="A90" s="7" t="s">
        <v>141</v>
      </c>
      <c r="B90" s="7" t="s">
        <v>16</v>
      </c>
      <c r="C90" s="7" t="s">
        <v>17</v>
      </c>
      <c r="D90" s="7" t="s">
        <v>18</v>
      </c>
      <c r="E90" s="8">
        <v>40387</v>
      </c>
      <c r="F90" s="9">
        <v>0.50839120370370372</v>
      </c>
      <c r="G90" s="7" t="s">
        <v>14</v>
      </c>
      <c r="H90" s="16" t="s">
        <v>23</v>
      </c>
      <c r="I90" s="7">
        <v>0</v>
      </c>
      <c r="J90" s="7">
        <f>VALUE(YEAR(Tabla1[[#This Row],[Fecha]]))</f>
        <v>2010</v>
      </c>
      <c r="K90" s="7">
        <f>VALUE(ROUNDUP(MONTH(Tabla1[[#This Row],[Fecha]])/3, 0))</f>
        <v>3</v>
      </c>
      <c r="L90" s="7">
        <f>VALUE(MONTH(Tabla1[[#This Row],[Fecha]]))</f>
        <v>7</v>
      </c>
      <c r="M90" s="10">
        <f>VALUE(DAY(Tabla1[[#This Row],[Fecha]]))</f>
        <v>28</v>
      </c>
      <c r="N90" s="10" t="str">
        <f>IF(Tabla1[[#This Row],[DiaMes]]&gt;=15,"2º Quincena","1º Quincena")</f>
        <v>2º Quincena</v>
      </c>
      <c r="O90" s="10">
        <f>VALUE(WEEKNUM(Tabla1[[#This Row],[Fecha]]))</f>
        <v>31</v>
      </c>
      <c r="P90" s="10" t="str">
        <f t="shared" si="1"/>
        <v>Míercoles</v>
      </c>
      <c r="Q90" s="10"/>
    </row>
    <row r="91" spans="1:17" x14ac:dyDescent="0.25">
      <c r="A91" s="7" t="s">
        <v>142</v>
      </c>
      <c r="B91" s="7" t="s">
        <v>16</v>
      </c>
      <c r="C91" s="7" t="s">
        <v>17</v>
      </c>
      <c r="D91" s="7" t="s">
        <v>18</v>
      </c>
      <c r="E91" s="8">
        <v>40387</v>
      </c>
      <c r="F91" s="9">
        <v>0.50856481481481486</v>
      </c>
      <c r="G91" s="7" t="s">
        <v>14</v>
      </c>
      <c r="H91" s="16" t="s">
        <v>23</v>
      </c>
      <c r="I91" s="7">
        <v>0</v>
      </c>
      <c r="J91" s="7">
        <f>VALUE(YEAR(Tabla1[[#This Row],[Fecha]]))</f>
        <v>2010</v>
      </c>
      <c r="K91" s="7">
        <f>VALUE(ROUNDUP(MONTH(Tabla1[[#This Row],[Fecha]])/3, 0))</f>
        <v>3</v>
      </c>
      <c r="L91" s="7">
        <f>VALUE(MONTH(Tabla1[[#This Row],[Fecha]]))</f>
        <v>7</v>
      </c>
      <c r="M91" s="10">
        <f>VALUE(DAY(Tabla1[[#This Row],[Fecha]]))</f>
        <v>28</v>
      </c>
      <c r="N91" s="10" t="str">
        <f>IF(Tabla1[[#This Row],[DiaMes]]&gt;=15,"2º Quincena","1º Quincena")</f>
        <v>2º Quincena</v>
      </c>
      <c r="O91" s="10">
        <f>VALUE(WEEKNUM(Tabla1[[#This Row],[Fecha]]))</f>
        <v>31</v>
      </c>
      <c r="P91" s="10" t="str">
        <f t="shared" si="1"/>
        <v>Míercoles</v>
      </c>
      <c r="Q91" s="10"/>
    </row>
    <row r="92" spans="1:17" x14ac:dyDescent="0.25">
      <c r="A92" s="7" t="s">
        <v>141</v>
      </c>
      <c r="B92" s="7" t="s">
        <v>16</v>
      </c>
      <c r="C92" s="7" t="s">
        <v>17</v>
      </c>
      <c r="D92" s="7" t="s">
        <v>18</v>
      </c>
      <c r="E92" s="8">
        <v>40387</v>
      </c>
      <c r="F92" s="9">
        <v>0.50885416666666672</v>
      </c>
      <c r="G92" s="7" t="s">
        <v>14</v>
      </c>
      <c r="H92" s="16" t="s">
        <v>23</v>
      </c>
      <c r="I92" s="7">
        <v>0</v>
      </c>
      <c r="J92" s="7">
        <f>VALUE(YEAR(Tabla1[[#This Row],[Fecha]]))</f>
        <v>2010</v>
      </c>
      <c r="K92" s="7">
        <f>VALUE(ROUNDUP(MONTH(Tabla1[[#This Row],[Fecha]])/3, 0))</f>
        <v>3</v>
      </c>
      <c r="L92" s="7">
        <f>VALUE(MONTH(Tabla1[[#This Row],[Fecha]]))</f>
        <v>7</v>
      </c>
      <c r="M92" s="10">
        <f>VALUE(DAY(Tabla1[[#This Row],[Fecha]]))</f>
        <v>28</v>
      </c>
      <c r="N92" s="10" t="str">
        <f>IF(Tabla1[[#This Row],[DiaMes]]&gt;=15,"2º Quincena","1º Quincena")</f>
        <v>2º Quincena</v>
      </c>
      <c r="O92" s="10">
        <f>VALUE(WEEKNUM(Tabla1[[#This Row],[Fecha]]))</f>
        <v>31</v>
      </c>
      <c r="P92" s="10" t="str">
        <f t="shared" si="1"/>
        <v>Míercoles</v>
      </c>
      <c r="Q92" s="10"/>
    </row>
    <row r="93" spans="1:17" x14ac:dyDescent="0.25">
      <c r="A93" s="7" t="s">
        <v>141</v>
      </c>
      <c r="B93" s="7" t="s">
        <v>16</v>
      </c>
      <c r="C93" s="7" t="s">
        <v>17</v>
      </c>
      <c r="D93" s="7" t="s">
        <v>18</v>
      </c>
      <c r="E93" s="8">
        <v>40387</v>
      </c>
      <c r="F93" s="9">
        <v>0.54643518518518519</v>
      </c>
      <c r="G93" s="7" t="s">
        <v>14</v>
      </c>
      <c r="H93" s="16" t="s">
        <v>66</v>
      </c>
      <c r="I93" s="7">
        <v>0</v>
      </c>
      <c r="J93" s="7">
        <f>VALUE(YEAR(Tabla1[[#This Row],[Fecha]]))</f>
        <v>2010</v>
      </c>
      <c r="K93" s="7">
        <f>VALUE(ROUNDUP(MONTH(Tabla1[[#This Row],[Fecha]])/3, 0))</f>
        <v>3</v>
      </c>
      <c r="L93" s="7">
        <f>VALUE(MONTH(Tabla1[[#This Row],[Fecha]]))</f>
        <v>7</v>
      </c>
      <c r="M93" s="10">
        <f>VALUE(DAY(Tabla1[[#This Row],[Fecha]]))</f>
        <v>28</v>
      </c>
      <c r="N93" s="10" t="str">
        <f>IF(Tabla1[[#This Row],[DiaMes]]&gt;=15,"2º Quincena","1º Quincena")</f>
        <v>2º Quincena</v>
      </c>
      <c r="O93" s="10">
        <f>VALUE(WEEKNUM(Tabla1[[#This Row],[Fecha]]))</f>
        <v>31</v>
      </c>
      <c r="P93" s="10" t="str">
        <f t="shared" si="1"/>
        <v>Míercoles</v>
      </c>
      <c r="Q93" s="10"/>
    </row>
    <row r="94" spans="1:17" x14ac:dyDescent="0.25">
      <c r="A94" s="7" t="s">
        <v>154</v>
      </c>
      <c r="B94" s="7" t="s">
        <v>16</v>
      </c>
      <c r="C94" s="7" t="s">
        <v>17</v>
      </c>
      <c r="D94" s="7" t="s">
        <v>18</v>
      </c>
      <c r="E94" s="8">
        <v>40387</v>
      </c>
      <c r="F94" s="9">
        <v>0.54711805555555559</v>
      </c>
      <c r="G94" s="7" t="s">
        <v>14</v>
      </c>
      <c r="H94" s="16" t="s">
        <v>74</v>
      </c>
      <c r="I94" s="7">
        <v>0</v>
      </c>
      <c r="J94" s="7">
        <f>VALUE(YEAR(Tabla1[[#This Row],[Fecha]]))</f>
        <v>2010</v>
      </c>
      <c r="K94" s="7">
        <f>VALUE(ROUNDUP(MONTH(Tabla1[[#This Row],[Fecha]])/3, 0))</f>
        <v>3</v>
      </c>
      <c r="L94" s="7">
        <f>VALUE(MONTH(Tabla1[[#This Row],[Fecha]]))</f>
        <v>7</v>
      </c>
      <c r="M94" s="10">
        <f>VALUE(DAY(Tabla1[[#This Row],[Fecha]]))</f>
        <v>28</v>
      </c>
      <c r="N94" s="10" t="str">
        <f>IF(Tabla1[[#This Row],[DiaMes]]&gt;=15,"2º Quincena","1º Quincena")</f>
        <v>2º Quincena</v>
      </c>
      <c r="O94" s="10">
        <f>VALUE(WEEKNUM(Tabla1[[#This Row],[Fecha]]))</f>
        <v>31</v>
      </c>
      <c r="P94" s="10" t="str">
        <f t="shared" si="1"/>
        <v>Míercoles</v>
      </c>
      <c r="Q94" s="10"/>
    </row>
    <row r="95" spans="1:17" x14ac:dyDescent="0.25">
      <c r="A95" s="7" t="s">
        <v>147</v>
      </c>
      <c r="B95" s="7" t="s">
        <v>16</v>
      </c>
      <c r="C95" s="7" t="s">
        <v>17</v>
      </c>
      <c r="D95" s="7" t="s">
        <v>18</v>
      </c>
      <c r="E95" s="8">
        <v>40387</v>
      </c>
      <c r="F95" s="9">
        <v>0.59089120370370374</v>
      </c>
      <c r="G95" s="7" t="s">
        <v>14</v>
      </c>
      <c r="H95" s="16" t="s">
        <v>70</v>
      </c>
      <c r="I95" s="7">
        <v>0</v>
      </c>
      <c r="J95" s="7">
        <f>VALUE(YEAR(Tabla1[[#This Row],[Fecha]]))</f>
        <v>2010</v>
      </c>
      <c r="K95" s="7">
        <f>VALUE(ROUNDUP(MONTH(Tabla1[[#This Row],[Fecha]])/3, 0))</f>
        <v>3</v>
      </c>
      <c r="L95" s="7">
        <f>VALUE(MONTH(Tabla1[[#This Row],[Fecha]]))</f>
        <v>7</v>
      </c>
      <c r="M95" s="10">
        <f>VALUE(DAY(Tabla1[[#This Row],[Fecha]]))</f>
        <v>28</v>
      </c>
      <c r="N95" s="10" t="str">
        <f>IF(Tabla1[[#This Row],[DiaMes]]&gt;=15,"2º Quincena","1º Quincena")</f>
        <v>2º Quincena</v>
      </c>
      <c r="O95" s="10">
        <f>VALUE(WEEKNUM(Tabla1[[#This Row],[Fecha]]))</f>
        <v>31</v>
      </c>
      <c r="P95" s="10" t="str">
        <f t="shared" si="1"/>
        <v>Míercoles</v>
      </c>
      <c r="Q95" s="10"/>
    </row>
    <row r="96" spans="1:17" x14ac:dyDescent="0.25">
      <c r="A96" s="7" t="s">
        <v>138</v>
      </c>
      <c r="B96" s="7" t="s">
        <v>16</v>
      </c>
      <c r="C96" s="7" t="s">
        <v>17</v>
      </c>
      <c r="D96" s="7" t="s">
        <v>18</v>
      </c>
      <c r="E96" s="8">
        <v>40387</v>
      </c>
      <c r="F96" s="9">
        <v>0.77166666666666661</v>
      </c>
      <c r="G96" s="7" t="s">
        <v>14</v>
      </c>
      <c r="H96" s="16" t="s">
        <v>75</v>
      </c>
      <c r="I96" s="7">
        <v>0</v>
      </c>
      <c r="J96" s="7">
        <f>VALUE(YEAR(Tabla1[[#This Row],[Fecha]]))</f>
        <v>2010</v>
      </c>
      <c r="K96" s="7">
        <f>VALUE(ROUNDUP(MONTH(Tabla1[[#This Row],[Fecha]])/3, 0))</f>
        <v>3</v>
      </c>
      <c r="L96" s="7">
        <f>VALUE(MONTH(Tabla1[[#This Row],[Fecha]]))</f>
        <v>7</v>
      </c>
      <c r="M96" s="10">
        <f>VALUE(DAY(Tabla1[[#This Row],[Fecha]]))</f>
        <v>28</v>
      </c>
      <c r="N96" s="10" t="str">
        <f>IF(Tabla1[[#This Row],[DiaMes]]&gt;=15,"2º Quincena","1º Quincena")</f>
        <v>2º Quincena</v>
      </c>
      <c r="O96" s="10">
        <f>VALUE(WEEKNUM(Tabla1[[#This Row],[Fecha]]))</f>
        <v>31</v>
      </c>
      <c r="P96" s="10" t="str">
        <f t="shared" si="1"/>
        <v>Míercoles</v>
      </c>
      <c r="Q96" s="10"/>
    </row>
    <row r="97" spans="1:17" x14ac:dyDescent="0.25">
      <c r="A97" s="7" t="s">
        <v>11</v>
      </c>
      <c r="B97" s="7" t="s">
        <v>12</v>
      </c>
      <c r="C97" s="7" t="s">
        <v>12</v>
      </c>
      <c r="D97" s="7" t="s">
        <v>13</v>
      </c>
      <c r="E97" s="8">
        <v>40388</v>
      </c>
      <c r="F97" s="9">
        <v>1.9780092592592592E-2</v>
      </c>
      <c r="G97" s="7" t="s">
        <v>14</v>
      </c>
      <c r="H97" s="16" t="s">
        <v>76</v>
      </c>
      <c r="I97" s="7">
        <v>0.44840000000000002</v>
      </c>
      <c r="J97" s="7">
        <f>VALUE(YEAR(Tabla1[[#This Row],[Fecha]]))</f>
        <v>2010</v>
      </c>
      <c r="K97" s="7">
        <f>VALUE(ROUNDUP(MONTH(Tabla1[[#This Row],[Fecha]])/3, 0))</f>
        <v>3</v>
      </c>
      <c r="L97" s="7">
        <f>VALUE(MONTH(Tabla1[[#This Row],[Fecha]]))</f>
        <v>7</v>
      </c>
      <c r="M97" s="10">
        <f>VALUE(DAY(Tabla1[[#This Row],[Fecha]]))</f>
        <v>29</v>
      </c>
      <c r="N97" s="10" t="str">
        <f>IF(Tabla1[[#This Row],[DiaMes]]&gt;=15,"2º Quincena","1º Quincena")</f>
        <v>2º Quincena</v>
      </c>
      <c r="O97" s="10">
        <f>VALUE(WEEKNUM(Tabla1[[#This Row],[Fecha]]))</f>
        <v>31</v>
      </c>
      <c r="P97" s="10" t="str">
        <f t="shared" si="1"/>
        <v>Jueves</v>
      </c>
      <c r="Q97" s="10"/>
    </row>
    <row r="98" spans="1:17" x14ac:dyDescent="0.25">
      <c r="A98" s="7" t="s">
        <v>151</v>
      </c>
      <c r="B98" s="7" t="s">
        <v>16</v>
      </c>
      <c r="C98" s="7" t="s">
        <v>17</v>
      </c>
      <c r="D98" s="7" t="s">
        <v>24</v>
      </c>
      <c r="E98" s="8">
        <v>40388</v>
      </c>
      <c r="F98" s="9">
        <v>0.60518518518518516</v>
      </c>
      <c r="G98" s="7" t="s">
        <v>14</v>
      </c>
      <c r="H98" s="16" t="s">
        <v>25</v>
      </c>
      <c r="I98" s="7">
        <v>0</v>
      </c>
      <c r="J98" s="7">
        <f>VALUE(YEAR(Tabla1[[#This Row],[Fecha]]))</f>
        <v>2010</v>
      </c>
      <c r="K98" s="7">
        <f>VALUE(ROUNDUP(MONTH(Tabla1[[#This Row],[Fecha]])/3, 0))</f>
        <v>3</v>
      </c>
      <c r="L98" s="7">
        <f>VALUE(MONTH(Tabla1[[#This Row],[Fecha]]))</f>
        <v>7</v>
      </c>
      <c r="M98" s="10">
        <f>VALUE(DAY(Tabla1[[#This Row],[Fecha]]))</f>
        <v>29</v>
      </c>
      <c r="N98" s="10" t="str">
        <f>IF(Tabla1[[#This Row],[DiaMes]]&gt;=15,"2º Quincena","1º Quincena")</f>
        <v>2º Quincena</v>
      </c>
      <c r="O98" s="10">
        <f>VALUE(WEEKNUM(Tabla1[[#This Row],[Fecha]]))</f>
        <v>31</v>
      </c>
      <c r="P98" s="10" t="str">
        <f t="shared" si="1"/>
        <v>Jueves</v>
      </c>
      <c r="Q98" s="10"/>
    </row>
    <row r="99" spans="1:17" x14ac:dyDescent="0.25">
      <c r="A99" s="7" t="s">
        <v>167</v>
      </c>
      <c r="B99" s="7" t="s">
        <v>16</v>
      </c>
      <c r="C99" s="7" t="s">
        <v>17</v>
      </c>
      <c r="D99" s="7" t="s">
        <v>18</v>
      </c>
      <c r="E99" s="8">
        <v>40388</v>
      </c>
      <c r="F99" s="9">
        <v>0.70387731481481486</v>
      </c>
      <c r="G99" s="7" t="s">
        <v>14</v>
      </c>
      <c r="H99" s="16" t="s">
        <v>77</v>
      </c>
      <c r="I99" s="7">
        <v>0</v>
      </c>
      <c r="J99" s="7">
        <f>VALUE(YEAR(Tabla1[[#This Row],[Fecha]]))</f>
        <v>2010</v>
      </c>
      <c r="K99" s="7">
        <f>VALUE(ROUNDUP(MONTH(Tabla1[[#This Row],[Fecha]])/3, 0))</f>
        <v>3</v>
      </c>
      <c r="L99" s="7">
        <f>VALUE(MONTH(Tabla1[[#This Row],[Fecha]]))</f>
        <v>7</v>
      </c>
      <c r="M99" s="10">
        <f>VALUE(DAY(Tabla1[[#This Row],[Fecha]]))</f>
        <v>29</v>
      </c>
      <c r="N99" s="10" t="str">
        <f>IF(Tabla1[[#This Row],[DiaMes]]&gt;=15,"2º Quincena","1º Quincena")</f>
        <v>2º Quincena</v>
      </c>
      <c r="O99" s="10">
        <f>VALUE(WEEKNUM(Tabla1[[#This Row],[Fecha]]))</f>
        <v>31</v>
      </c>
      <c r="P99" s="10" t="str">
        <f t="shared" si="1"/>
        <v>Jueves</v>
      </c>
      <c r="Q99" s="10"/>
    </row>
    <row r="100" spans="1:17" x14ac:dyDescent="0.25">
      <c r="A100" s="7" t="s">
        <v>11</v>
      </c>
      <c r="B100" s="7" t="s">
        <v>12</v>
      </c>
      <c r="C100" s="7" t="s">
        <v>12</v>
      </c>
      <c r="D100" s="7" t="s">
        <v>13</v>
      </c>
      <c r="E100" s="8">
        <v>40389</v>
      </c>
      <c r="F100" s="9">
        <v>3.5543981481481475E-2</v>
      </c>
      <c r="G100" s="7" t="s">
        <v>14</v>
      </c>
      <c r="H100" s="16" t="s">
        <v>78</v>
      </c>
      <c r="I100" s="7">
        <v>0.65139999999999998</v>
      </c>
      <c r="J100" s="7">
        <f>VALUE(YEAR(Tabla1[[#This Row],[Fecha]]))</f>
        <v>2010</v>
      </c>
      <c r="K100" s="7">
        <f>VALUE(ROUNDUP(MONTH(Tabla1[[#This Row],[Fecha]])/3, 0))</f>
        <v>3</v>
      </c>
      <c r="L100" s="7">
        <f>VALUE(MONTH(Tabla1[[#This Row],[Fecha]]))</f>
        <v>7</v>
      </c>
      <c r="M100" s="10">
        <f>VALUE(DAY(Tabla1[[#This Row],[Fecha]]))</f>
        <v>30</v>
      </c>
      <c r="N100" s="10" t="str">
        <f>IF(Tabla1[[#This Row],[DiaMes]]&gt;=15,"2º Quincena","1º Quincena")</f>
        <v>2º Quincena</v>
      </c>
      <c r="O100" s="10">
        <f>VALUE(WEEKNUM(Tabla1[[#This Row],[Fecha]]))</f>
        <v>31</v>
      </c>
      <c r="P100" s="10" t="str">
        <f t="shared" si="1"/>
        <v>Viernes</v>
      </c>
      <c r="Q100" s="10"/>
    </row>
    <row r="101" spans="1:17" x14ac:dyDescent="0.25">
      <c r="A101" s="7" t="s">
        <v>143</v>
      </c>
      <c r="B101" s="7" t="s">
        <v>16</v>
      </c>
      <c r="C101" s="7" t="s">
        <v>17</v>
      </c>
      <c r="D101" s="7" t="s">
        <v>18</v>
      </c>
      <c r="E101" s="8">
        <v>40389</v>
      </c>
      <c r="F101" s="9">
        <v>0.45082175925925921</v>
      </c>
      <c r="G101" s="7" t="s">
        <v>14</v>
      </c>
      <c r="H101" s="16" t="s">
        <v>72</v>
      </c>
      <c r="I101" s="7">
        <v>0</v>
      </c>
      <c r="J101" s="7">
        <f>VALUE(YEAR(Tabla1[[#This Row],[Fecha]]))</f>
        <v>2010</v>
      </c>
      <c r="K101" s="7">
        <f>VALUE(ROUNDUP(MONTH(Tabla1[[#This Row],[Fecha]])/3, 0))</f>
        <v>3</v>
      </c>
      <c r="L101" s="7">
        <f>VALUE(MONTH(Tabla1[[#This Row],[Fecha]]))</f>
        <v>7</v>
      </c>
      <c r="M101" s="10">
        <f>VALUE(DAY(Tabla1[[#This Row],[Fecha]]))</f>
        <v>30</v>
      </c>
      <c r="N101" s="10" t="str">
        <f>IF(Tabla1[[#This Row],[DiaMes]]&gt;=15,"2º Quincena","1º Quincena")</f>
        <v>2º Quincena</v>
      </c>
      <c r="O101" s="10">
        <f>VALUE(WEEKNUM(Tabla1[[#This Row],[Fecha]]))</f>
        <v>31</v>
      </c>
      <c r="P101" s="10" t="str">
        <f t="shared" si="1"/>
        <v>Viernes</v>
      </c>
      <c r="Q101" s="10"/>
    </row>
    <row r="102" spans="1:17" x14ac:dyDescent="0.25">
      <c r="A102" s="7" t="s">
        <v>138</v>
      </c>
      <c r="B102" s="7" t="s">
        <v>16</v>
      </c>
      <c r="C102" s="7" t="s">
        <v>17</v>
      </c>
      <c r="D102" s="7" t="s">
        <v>18</v>
      </c>
      <c r="E102" s="8">
        <v>40389</v>
      </c>
      <c r="F102" s="9">
        <v>0.45355324074074077</v>
      </c>
      <c r="G102" s="7" t="s">
        <v>14</v>
      </c>
      <c r="H102" s="16" t="s">
        <v>34</v>
      </c>
      <c r="I102" s="7">
        <v>0</v>
      </c>
      <c r="J102" s="7">
        <f>VALUE(YEAR(Tabla1[[#This Row],[Fecha]]))</f>
        <v>2010</v>
      </c>
      <c r="K102" s="7">
        <f>VALUE(ROUNDUP(MONTH(Tabla1[[#This Row],[Fecha]])/3, 0))</f>
        <v>3</v>
      </c>
      <c r="L102" s="7">
        <f>VALUE(MONTH(Tabla1[[#This Row],[Fecha]]))</f>
        <v>7</v>
      </c>
      <c r="M102" s="10">
        <f>VALUE(DAY(Tabla1[[#This Row],[Fecha]]))</f>
        <v>30</v>
      </c>
      <c r="N102" s="10" t="str">
        <f>IF(Tabla1[[#This Row],[DiaMes]]&gt;=15,"2º Quincena","1º Quincena")</f>
        <v>2º Quincena</v>
      </c>
      <c r="O102" s="10">
        <f>VALUE(WEEKNUM(Tabla1[[#This Row],[Fecha]]))</f>
        <v>31</v>
      </c>
      <c r="P102" s="10" t="str">
        <f t="shared" si="1"/>
        <v>Viernes</v>
      </c>
      <c r="Q102" s="10"/>
    </row>
    <row r="103" spans="1:17" x14ac:dyDescent="0.25">
      <c r="A103" s="7" t="s">
        <v>159</v>
      </c>
      <c r="B103" s="7" t="s">
        <v>16</v>
      </c>
      <c r="C103" s="7" t="s">
        <v>17</v>
      </c>
      <c r="D103" s="7" t="s">
        <v>42</v>
      </c>
      <c r="E103" s="8">
        <v>40389</v>
      </c>
      <c r="F103" s="9">
        <v>0.45576388888888886</v>
      </c>
      <c r="G103" s="7" t="s">
        <v>14</v>
      </c>
      <c r="H103" s="16" t="s">
        <v>79</v>
      </c>
      <c r="I103" s="7">
        <v>0</v>
      </c>
      <c r="J103" s="7">
        <f>VALUE(YEAR(Tabla1[[#This Row],[Fecha]]))</f>
        <v>2010</v>
      </c>
      <c r="K103" s="7">
        <f>VALUE(ROUNDUP(MONTH(Tabla1[[#This Row],[Fecha]])/3, 0))</f>
        <v>3</v>
      </c>
      <c r="L103" s="7">
        <f>VALUE(MONTH(Tabla1[[#This Row],[Fecha]]))</f>
        <v>7</v>
      </c>
      <c r="M103" s="10">
        <f>VALUE(DAY(Tabla1[[#This Row],[Fecha]]))</f>
        <v>30</v>
      </c>
      <c r="N103" s="10" t="str">
        <f>IF(Tabla1[[#This Row],[DiaMes]]&gt;=15,"2º Quincena","1º Quincena")</f>
        <v>2º Quincena</v>
      </c>
      <c r="O103" s="10">
        <f>VALUE(WEEKNUM(Tabla1[[#This Row],[Fecha]]))</f>
        <v>31</v>
      </c>
      <c r="P103" s="10" t="str">
        <f t="shared" si="1"/>
        <v>Viernes</v>
      </c>
      <c r="Q103" s="10"/>
    </row>
    <row r="104" spans="1:17" x14ac:dyDescent="0.25">
      <c r="A104" s="7" t="s">
        <v>138</v>
      </c>
      <c r="B104" s="7" t="s">
        <v>16</v>
      </c>
      <c r="C104" s="7" t="s">
        <v>17</v>
      </c>
      <c r="D104" s="7" t="s">
        <v>18</v>
      </c>
      <c r="E104" s="8">
        <v>40389</v>
      </c>
      <c r="F104" s="9">
        <v>0.45776620370370374</v>
      </c>
      <c r="G104" s="7" t="s">
        <v>14</v>
      </c>
      <c r="H104" s="16" t="s">
        <v>35</v>
      </c>
      <c r="I104" s="7">
        <v>0</v>
      </c>
      <c r="J104" s="7">
        <f>VALUE(YEAR(Tabla1[[#This Row],[Fecha]]))</f>
        <v>2010</v>
      </c>
      <c r="K104" s="7">
        <f>VALUE(ROUNDUP(MONTH(Tabla1[[#This Row],[Fecha]])/3, 0))</f>
        <v>3</v>
      </c>
      <c r="L104" s="7">
        <f>VALUE(MONTH(Tabla1[[#This Row],[Fecha]]))</f>
        <v>7</v>
      </c>
      <c r="M104" s="10">
        <f>VALUE(DAY(Tabla1[[#This Row],[Fecha]]))</f>
        <v>30</v>
      </c>
      <c r="N104" s="10" t="str">
        <f>IF(Tabla1[[#This Row],[DiaMes]]&gt;=15,"2º Quincena","1º Quincena")</f>
        <v>2º Quincena</v>
      </c>
      <c r="O104" s="10">
        <f>VALUE(WEEKNUM(Tabla1[[#This Row],[Fecha]]))</f>
        <v>31</v>
      </c>
      <c r="P104" s="10" t="str">
        <f t="shared" si="1"/>
        <v>Viernes</v>
      </c>
      <c r="Q104" s="10"/>
    </row>
    <row r="105" spans="1:17" x14ac:dyDescent="0.25">
      <c r="A105" s="7" t="s">
        <v>154</v>
      </c>
      <c r="B105" s="7" t="s">
        <v>16</v>
      </c>
      <c r="C105" s="7" t="s">
        <v>17</v>
      </c>
      <c r="D105" s="7" t="s">
        <v>18</v>
      </c>
      <c r="E105" s="8">
        <v>40389</v>
      </c>
      <c r="F105" s="9">
        <v>0.45839120370370368</v>
      </c>
      <c r="G105" s="7" t="s">
        <v>14</v>
      </c>
      <c r="H105" s="16" t="s">
        <v>80</v>
      </c>
      <c r="I105" s="7">
        <v>0</v>
      </c>
      <c r="J105" s="7">
        <f>VALUE(YEAR(Tabla1[[#This Row],[Fecha]]))</f>
        <v>2010</v>
      </c>
      <c r="K105" s="7">
        <f>VALUE(ROUNDUP(MONTH(Tabla1[[#This Row],[Fecha]])/3, 0))</f>
        <v>3</v>
      </c>
      <c r="L105" s="7">
        <f>VALUE(MONTH(Tabla1[[#This Row],[Fecha]]))</f>
        <v>7</v>
      </c>
      <c r="M105" s="10">
        <f>VALUE(DAY(Tabla1[[#This Row],[Fecha]]))</f>
        <v>30</v>
      </c>
      <c r="N105" s="10" t="str">
        <f>IF(Tabla1[[#This Row],[DiaMes]]&gt;=15,"2º Quincena","1º Quincena")</f>
        <v>2º Quincena</v>
      </c>
      <c r="O105" s="10">
        <f>VALUE(WEEKNUM(Tabla1[[#This Row],[Fecha]]))</f>
        <v>31</v>
      </c>
      <c r="P105" s="10" t="str">
        <f t="shared" si="1"/>
        <v>Viernes</v>
      </c>
      <c r="Q105" s="10"/>
    </row>
    <row r="106" spans="1:17" x14ac:dyDescent="0.25">
      <c r="A106" s="7" t="s">
        <v>160</v>
      </c>
      <c r="B106" s="7" t="s">
        <v>16</v>
      </c>
      <c r="C106" s="7" t="s">
        <v>17</v>
      </c>
      <c r="D106" s="7" t="s">
        <v>42</v>
      </c>
      <c r="E106" s="8">
        <v>40389</v>
      </c>
      <c r="F106" s="9">
        <v>0.59795138888888888</v>
      </c>
      <c r="G106" s="7" t="s">
        <v>14</v>
      </c>
      <c r="H106" s="16" t="s">
        <v>81</v>
      </c>
      <c r="I106" s="7">
        <v>0</v>
      </c>
      <c r="J106" s="7">
        <f>VALUE(YEAR(Tabla1[[#This Row],[Fecha]]))</f>
        <v>2010</v>
      </c>
      <c r="K106" s="7">
        <f>VALUE(ROUNDUP(MONTH(Tabla1[[#This Row],[Fecha]])/3, 0))</f>
        <v>3</v>
      </c>
      <c r="L106" s="7">
        <f>VALUE(MONTH(Tabla1[[#This Row],[Fecha]]))</f>
        <v>7</v>
      </c>
      <c r="M106" s="10">
        <f>VALUE(DAY(Tabla1[[#This Row],[Fecha]]))</f>
        <v>30</v>
      </c>
      <c r="N106" s="10" t="str">
        <f>IF(Tabla1[[#This Row],[DiaMes]]&gt;=15,"2º Quincena","1º Quincena")</f>
        <v>2º Quincena</v>
      </c>
      <c r="O106" s="10">
        <f>VALUE(WEEKNUM(Tabla1[[#This Row],[Fecha]]))</f>
        <v>31</v>
      </c>
      <c r="P106" s="10" t="str">
        <f t="shared" si="1"/>
        <v>Viernes</v>
      </c>
      <c r="Q106" s="10"/>
    </row>
    <row r="107" spans="1:17" x14ac:dyDescent="0.25">
      <c r="A107" s="7" t="s">
        <v>144</v>
      </c>
      <c r="B107" s="7" t="s">
        <v>16</v>
      </c>
      <c r="C107" s="7" t="s">
        <v>17</v>
      </c>
      <c r="D107" s="7" t="s">
        <v>82</v>
      </c>
      <c r="E107" s="8">
        <v>40389</v>
      </c>
      <c r="F107" s="9">
        <v>0.60193287037037035</v>
      </c>
      <c r="G107" s="7" t="s">
        <v>14</v>
      </c>
      <c r="H107" s="16" t="s">
        <v>23</v>
      </c>
      <c r="I107" s="7">
        <v>0</v>
      </c>
      <c r="J107" s="7">
        <f>VALUE(YEAR(Tabla1[[#This Row],[Fecha]]))</f>
        <v>2010</v>
      </c>
      <c r="K107" s="7">
        <f>VALUE(ROUNDUP(MONTH(Tabla1[[#This Row],[Fecha]])/3, 0))</f>
        <v>3</v>
      </c>
      <c r="L107" s="7">
        <f>VALUE(MONTH(Tabla1[[#This Row],[Fecha]]))</f>
        <v>7</v>
      </c>
      <c r="M107" s="10">
        <f>VALUE(DAY(Tabla1[[#This Row],[Fecha]]))</f>
        <v>30</v>
      </c>
      <c r="N107" s="10" t="str">
        <f>IF(Tabla1[[#This Row],[DiaMes]]&gt;=15,"2º Quincena","1º Quincena")</f>
        <v>2º Quincena</v>
      </c>
      <c r="O107" s="10">
        <f>VALUE(WEEKNUM(Tabla1[[#This Row],[Fecha]]))</f>
        <v>31</v>
      </c>
      <c r="P107" s="10" t="str">
        <f t="shared" si="1"/>
        <v>Viernes</v>
      </c>
      <c r="Q107" s="10"/>
    </row>
    <row r="108" spans="1:17" x14ac:dyDescent="0.25">
      <c r="A108" s="7" t="s">
        <v>161</v>
      </c>
      <c r="B108" s="7" t="s">
        <v>16</v>
      </c>
      <c r="C108" s="7" t="s">
        <v>17</v>
      </c>
      <c r="D108" s="7" t="s">
        <v>24</v>
      </c>
      <c r="E108" s="8">
        <v>40389</v>
      </c>
      <c r="F108" s="9">
        <v>0.60231481481481486</v>
      </c>
      <c r="G108" s="7" t="s">
        <v>14</v>
      </c>
      <c r="H108" s="16" t="s">
        <v>83</v>
      </c>
      <c r="I108" s="7">
        <v>0</v>
      </c>
      <c r="J108" s="7">
        <f>VALUE(YEAR(Tabla1[[#This Row],[Fecha]]))</f>
        <v>2010</v>
      </c>
      <c r="K108" s="7">
        <f>VALUE(ROUNDUP(MONTH(Tabla1[[#This Row],[Fecha]])/3, 0))</f>
        <v>3</v>
      </c>
      <c r="L108" s="7">
        <f>VALUE(MONTH(Tabla1[[#This Row],[Fecha]]))</f>
        <v>7</v>
      </c>
      <c r="M108" s="10">
        <f>VALUE(DAY(Tabla1[[#This Row],[Fecha]]))</f>
        <v>30</v>
      </c>
      <c r="N108" s="10" t="str">
        <f>IF(Tabla1[[#This Row],[DiaMes]]&gt;=15,"2º Quincena","1º Quincena")</f>
        <v>2º Quincena</v>
      </c>
      <c r="O108" s="10">
        <f>VALUE(WEEKNUM(Tabla1[[#This Row],[Fecha]]))</f>
        <v>31</v>
      </c>
      <c r="P108" s="10" t="str">
        <f t="shared" si="1"/>
        <v>Viernes</v>
      </c>
      <c r="Q108" s="10"/>
    </row>
    <row r="109" spans="1:17" x14ac:dyDescent="0.25">
      <c r="A109" s="7" t="s">
        <v>160</v>
      </c>
      <c r="B109" s="7" t="s">
        <v>16</v>
      </c>
      <c r="C109" s="7" t="s">
        <v>17</v>
      </c>
      <c r="D109" s="7" t="s">
        <v>42</v>
      </c>
      <c r="E109" s="8">
        <v>40389</v>
      </c>
      <c r="F109" s="9">
        <v>0.74576388888888889</v>
      </c>
      <c r="G109" s="7" t="s">
        <v>14</v>
      </c>
      <c r="H109" s="16" t="s">
        <v>84</v>
      </c>
      <c r="I109" s="7">
        <v>0</v>
      </c>
      <c r="J109" s="7">
        <f>VALUE(YEAR(Tabla1[[#This Row],[Fecha]]))</f>
        <v>2010</v>
      </c>
      <c r="K109" s="7">
        <f>VALUE(ROUNDUP(MONTH(Tabla1[[#This Row],[Fecha]])/3, 0))</f>
        <v>3</v>
      </c>
      <c r="L109" s="7">
        <f>VALUE(MONTH(Tabla1[[#This Row],[Fecha]]))</f>
        <v>7</v>
      </c>
      <c r="M109" s="10">
        <f>VALUE(DAY(Tabla1[[#This Row],[Fecha]]))</f>
        <v>30</v>
      </c>
      <c r="N109" s="10" t="str">
        <f>IF(Tabla1[[#This Row],[DiaMes]]&gt;=15,"2º Quincena","1º Quincena")</f>
        <v>2º Quincena</v>
      </c>
      <c r="O109" s="10">
        <f>VALUE(WEEKNUM(Tabla1[[#This Row],[Fecha]]))</f>
        <v>31</v>
      </c>
      <c r="P109" s="10" t="str">
        <f t="shared" si="1"/>
        <v>Viernes</v>
      </c>
      <c r="Q109" s="10"/>
    </row>
    <row r="110" spans="1:17" x14ac:dyDescent="0.25">
      <c r="A110" s="7" t="s">
        <v>167</v>
      </c>
      <c r="B110" s="7" t="s">
        <v>16</v>
      </c>
      <c r="C110" s="7" t="s">
        <v>17</v>
      </c>
      <c r="D110" s="7" t="s">
        <v>18</v>
      </c>
      <c r="E110" s="8">
        <v>40389</v>
      </c>
      <c r="F110" s="9">
        <v>0.75708333333333344</v>
      </c>
      <c r="G110" s="7" t="s">
        <v>14</v>
      </c>
      <c r="H110" s="16" t="s">
        <v>85</v>
      </c>
      <c r="I110" s="7">
        <v>0.48749999999999999</v>
      </c>
      <c r="J110" s="7">
        <f>VALUE(YEAR(Tabla1[[#This Row],[Fecha]]))</f>
        <v>2010</v>
      </c>
      <c r="K110" s="7">
        <f>VALUE(ROUNDUP(MONTH(Tabla1[[#This Row],[Fecha]])/3, 0))</f>
        <v>3</v>
      </c>
      <c r="L110" s="7">
        <f>VALUE(MONTH(Tabla1[[#This Row],[Fecha]]))</f>
        <v>7</v>
      </c>
      <c r="M110" s="10">
        <f>VALUE(DAY(Tabla1[[#This Row],[Fecha]]))</f>
        <v>30</v>
      </c>
      <c r="N110" s="10" t="str">
        <f>IF(Tabla1[[#This Row],[DiaMes]]&gt;=15,"2º Quincena","1º Quincena")</f>
        <v>2º Quincena</v>
      </c>
      <c r="O110" s="10">
        <f>VALUE(WEEKNUM(Tabla1[[#This Row],[Fecha]]))</f>
        <v>31</v>
      </c>
      <c r="P110" s="10" t="str">
        <f t="shared" si="1"/>
        <v>Viernes</v>
      </c>
      <c r="Q110" s="10"/>
    </row>
    <row r="111" spans="1:17" x14ac:dyDescent="0.25">
      <c r="A111" s="7" t="s">
        <v>167</v>
      </c>
      <c r="B111" s="7" t="s">
        <v>16</v>
      </c>
      <c r="C111" s="7" t="s">
        <v>17</v>
      </c>
      <c r="D111" s="7" t="s">
        <v>18</v>
      </c>
      <c r="E111" s="8">
        <v>40389</v>
      </c>
      <c r="F111" s="9">
        <v>0.76008101851851861</v>
      </c>
      <c r="G111" s="7" t="s">
        <v>14</v>
      </c>
      <c r="H111" s="16" t="s">
        <v>86</v>
      </c>
      <c r="I111" s="7">
        <v>1.014</v>
      </c>
      <c r="J111" s="7">
        <f>VALUE(YEAR(Tabla1[[#This Row],[Fecha]]))</f>
        <v>2010</v>
      </c>
      <c r="K111" s="7">
        <f>VALUE(ROUNDUP(MONTH(Tabla1[[#This Row],[Fecha]])/3, 0))</f>
        <v>3</v>
      </c>
      <c r="L111" s="7">
        <f>VALUE(MONTH(Tabla1[[#This Row],[Fecha]]))</f>
        <v>7</v>
      </c>
      <c r="M111" s="10">
        <f>VALUE(DAY(Tabla1[[#This Row],[Fecha]]))</f>
        <v>30</v>
      </c>
      <c r="N111" s="10" t="str">
        <f>IF(Tabla1[[#This Row],[DiaMes]]&gt;=15,"2º Quincena","1º Quincena")</f>
        <v>2º Quincena</v>
      </c>
      <c r="O111" s="10">
        <f>VALUE(WEEKNUM(Tabla1[[#This Row],[Fecha]]))</f>
        <v>31</v>
      </c>
      <c r="P111" s="10" t="str">
        <f t="shared" si="1"/>
        <v>Viernes</v>
      </c>
      <c r="Q111" s="10"/>
    </row>
    <row r="112" spans="1:17" x14ac:dyDescent="0.25">
      <c r="A112" s="7" t="s">
        <v>167</v>
      </c>
      <c r="B112" s="7" t="s">
        <v>26</v>
      </c>
      <c r="C112" s="7" t="s">
        <v>12</v>
      </c>
      <c r="D112" s="7" t="s">
        <v>18</v>
      </c>
      <c r="E112" s="8">
        <v>40389</v>
      </c>
      <c r="F112" s="9">
        <v>0.82552083333333337</v>
      </c>
      <c r="G112" s="7" t="s">
        <v>14</v>
      </c>
      <c r="H112" s="16" t="s">
        <v>12</v>
      </c>
      <c r="I112" s="7">
        <v>0.15</v>
      </c>
      <c r="J112" s="7">
        <f>VALUE(YEAR(Tabla1[[#This Row],[Fecha]]))</f>
        <v>2010</v>
      </c>
      <c r="K112" s="7">
        <f>VALUE(ROUNDUP(MONTH(Tabla1[[#This Row],[Fecha]])/3, 0))</f>
        <v>3</v>
      </c>
      <c r="L112" s="7">
        <f>VALUE(MONTH(Tabla1[[#This Row],[Fecha]]))</f>
        <v>7</v>
      </c>
      <c r="M112" s="10">
        <f>VALUE(DAY(Tabla1[[#This Row],[Fecha]]))</f>
        <v>30</v>
      </c>
      <c r="N112" s="10" t="str">
        <f>IF(Tabla1[[#This Row],[DiaMes]]&gt;=15,"2º Quincena","1º Quincena")</f>
        <v>2º Quincena</v>
      </c>
      <c r="O112" s="10">
        <f>VALUE(WEEKNUM(Tabla1[[#This Row],[Fecha]]))</f>
        <v>31</v>
      </c>
      <c r="P112" s="10" t="str">
        <f t="shared" si="1"/>
        <v>Viernes</v>
      </c>
      <c r="Q112" s="10"/>
    </row>
    <row r="113" spans="1:17" x14ac:dyDescent="0.25">
      <c r="A113" s="7" t="s">
        <v>11</v>
      </c>
      <c r="B113" s="7" t="s">
        <v>12</v>
      </c>
      <c r="C113" s="7" t="s">
        <v>12</v>
      </c>
      <c r="D113" s="7" t="s">
        <v>13</v>
      </c>
      <c r="E113" s="8">
        <v>40390</v>
      </c>
      <c r="F113" s="9">
        <v>5.4004629629629632E-2</v>
      </c>
      <c r="G113" s="7" t="s">
        <v>14</v>
      </c>
      <c r="H113" s="16" t="s">
        <v>87</v>
      </c>
      <c r="I113" s="7">
        <v>0.12470000000000001</v>
      </c>
      <c r="J113" s="7">
        <f>VALUE(YEAR(Tabla1[[#This Row],[Fecha]]))</f>
        <v>2010</v>
      </c>
      <c r="K113" s="7">
        <f>VALUE(ROUNDUP(MONTH(Tabla1[[#This Row],[Fecha]])/3, 0))</f>
        <v>3</v>
      </c>
      <c r="L113" s="7">
        <f>VALUE(MONTH(Tabla1[[#This Row],[Fecha]]))</f>
        <v>7</v>
      </c>
      <c r="M113" s="10">
        <f>VALUE(DAY(Tabla1[[#This Row],[Fecha]]))</f>
        <v>31</v>
      </c>
      <c r="N113" s="10" t="str">
        <f>IF(Tabla1[[#This Row],[DiaMes]]&gt;=15,"2º Quincena","1º Quincena")</f>
        <v>2º Quincena</v>
      </c>
      <c r="O113" s="10">
        <f>VALUE(WEEKNUM(Tabla1[[#This Row],[Fecha]]))</f>
        <v>31</v>
      </c>
      <c r="P113" s="10" t="str">
        <f t="shared" si="1"/>
        <v>Sábado</v>
      </c>
      <c r="Q113" s="10"/>
    </row>
    <row r="114" spans="1:17" x14ac:dyDescent="0.25">
      <c r="A114" s="7" t="s">
        <v>158</v>
      </c>
      <c r="B114" s="7" t="s">
        <v>16</v>
      </c>
      <c r="C114" s="7" t="s">
        <v>17</v>
      </c>
      <c r="D114" s="7" t="s">
        <v>18</v>
      </c>
      <c r="E114" s="8">
        <v>40390</v>
      </c>
      <c r="F114" s="9">
        <v>0.54975694444444445</v>
      </c>
      <c r="G114" s="7" t="s">
        <v>14</v>
      </c>
      <c r="H114" s="16" t="s">
        <v>88</v>
      </c>
      <c r="I114" s="7">
        <v>0</v>
      </c>
      <c r="J114" s="7">
        <f>VALUE(YEAR(Tabla1[[#This Row],[Fecha]]))</f>
        <v>2010</v>
      </c>
      <c r="K114" s="7">
        <f>VALUE(ROUNDUP(MONTH(Tabla1[[#This Row],[Fecha]])/3, 0))</f>
        <v>3</v>
      </c>
      <c r="L114" s="7">
        <f>VALUE(MONTH(Tabla1[[#This Row],[Fecha]]))</f>
        <v>7</v>
      </c>
      <c r="M114" s="10">
        <f>VALUE(DAY(Tabla1[[#This Row],[Fecha]]))</f>
        <v>31</v>
      </c>
      <c r="N114" s="10" t="str">
        <f>IF(Tabla1[[#This Row],[DiaMes]]&gt;=15,"2º Quincena","1º Quincena")</f>
        <v>2º Quincena</v>
      </c>
      <c r="O114" s="10">
        <f>VALUE(WEEKNUM(Tabla1[[#This Row],[Fecha]]))</f>
        <v>31</v>
      </c>
      <c r="P114" s="10" t="str">
        <f t="shared" si="1"/>
        <v>Sábado</v>
      </c>
      <c r="Q114" s="10"/>
    </row>
    <row r="115" spans="1:17" x14ac:dyDescent="0.25">
      <c r="A115" s="7" t="s">
        <v>147</v>
      </c>
      <c r="B115" s="7" t="s">
        <v>16</v>
      </c>
      <c r="C115" s="7" t="s">
        <v>17</v>
      </c>
      <c r="D115" s="7" t="s">
        <v>18</v>
      </c>
      <c r="E115" s="8">
        <v>40390</v>
      </c>
      <c r="F115" s="9">
        <v>0.65930555555555559</v>
      </c>
      <c r="G115" s="7" t="s">
        <v>14</v>
      </c>
      <c r="H115" s="16" t="s">
        <v>23</v>
      </c>
      <c r="I115" s="7">
        <v>0</v>
      </c>
      <c r="J115" s="7">
        <f>VALUE(YEAR(Tabla1[[#This Row],[Fecha]]))</f>
        <v>2010</v>
      </c>
      <c r="K115" s="7">
        <f>VALUE(ROUNDUP(MONTH(Tabla1[[#This Row],[Fecha]])/3, 0))</f>
        <v>3</v>
      </c>
      <c r="L115" s="7">
        <f>VALUE(MONTH(Tabla1[[#This Row],[Fecha]]))</f>
        <v>7</v>
      </c>
      <c r="M115" s="10">
        <f>VALUE(DAY(Tabla1[[#This Row],[Fecha]]))</f>
        <v>31</v>
      </c>
      <c r="N115" s="10" t="str">
        <f>IF(Tabla1[[#This Row],[DiaMes]]&gt;=15,"2º Quincena","1º Quincena")</f>
        <v>2º Quincena</v>
      </c>
      <c r="O115" s="10">
        <f>VALUE(WEEKNUM(Tabla1[[#This Row],[Fecha]]))</f>
        <v>31</v>
      </c>
      <c r="P115" s="10" t="str">
        <f t="shared" si="1"/>
        <v>Sábado</v>
      </c>
      <c r="Q115" s="10"/>
    </row>
    <row r="116" spans="1:17" x14ac:dyDescent="0.25">
      <c r="A116" s="7" t="s">
        <v>11</v>
      </c>
      <c r="B116" s="7" t="s">
        <v>12</v>
      </c>
      <c r="C116" s="7" t="s">
        <v>12</v>
      </c>
      <c r="D116" s="7" t="s">
        <v>13</v>
      </c>
      <c r="E116" s="8">
        <v>40391</v>
      </c>
      <c r="F116" s="9">
        <v>2.2881944444444444E-2</v>
      </c>
      <c r="G116" s="7" t="s">
        <v>14</v>
      </c>
      <c r="H116" s="16" t="s">
        <v>89</v>
      </c>
      <c r="I116" s="7">
        <v>0.1981</v>
      </c>
      <c r="J116" s="7">
        <f>VALUE(YEAR(Tabla1[[#This Row],[Fecha]]))</f>
        <v>2010</v>
      </c>
      <c r="K116" s="7">
        <f>VALUE(ROUNDUP(MONTH(Tabla1[[#This Row],[Fecha]])/3, 0))</f>
        <v>3</v>
      </c>
      <c r="L116" s="7">
        <f>VALUE(MONTH(Tabla1[[#This Row],[Fecha]]))</f>
        <v>8</v>
      </c>
      <c r="M116" s="10">
        <f>VALUE(DAY(Tabla1[[#This Row],[Fecha]]))</f>
        <v>1</v>
      </c>
      <c r="N116" s="10" t="str">
        <f>IF(Tabla1[[#This Row],[DiaMes]]&gt;=15,"2º Quincena","1º Quincena")</f>
        <v>1º Quincena</v>
      </c>
      <c r="O116" s="10">
        <f>VALUE(WEEKNUM(Tabla1[[#This Row],[Fecha]]))</f>
        <v>32</v>
      </c>
      <c r="P116" s="10" t="str">
        <f t="shared" si="1"/>
        <v>Domingo</v>
      </c>
      <c r="Q116" s="10"/>
    </row>
    <row r="117" spans="1:17" x14ac:dyDescent="0.25">
      <c r="A117" s="7" t="s">
        <v>138</v>
      </c>
      <c r="B117" s="7" t="s">
        <v>16</v>
      </c>
      <c r="C117" s="7" t="s">
        <v>17</v>
      </c>
      <c r="D117" s="7" t="s">
        <v>18</v>
      </c>
      <c r="E117" s="8">
        <v>40391</v>
      </c>
      <c r="F117" s="9">
        <v>0.50592592592592589</v>
      </c>
      <c r="G117" s="7" t="s">
        <v>14</v>
      </c>
      <c r="H117" s="16" t="s">
        <v>90</v>
      </c>
      <c r="I117" s="7">
        <v>0</v>
      </c>
      <c r="J117" s="7">
        <f>VALUE(YEAR(Tabla1[[#This Row],[Fecha]]))</f>
        <v>2010</v>
      </c>
      <c r="K117" s="7">
        <f>VALUE(ROUNDUP(MONTH(Tabla1[[#This Row],[Fecha]])/3, 0))</f>
        <v>3</v>
      </c>
      <c r="L117" s="7">
        <f>VALUE(MONTH(Tabla1[[#This Row],[Fecha]]))</f>
        <v>8</v>
      </c>
      <c r="M117" s="10">
        <f>VALUE(DAY(Tabla1[[#This Row],[Fecha]]))</f>
        <v>1</v>
      </c>
      <c r="N117" s="10" t="str">
        <f>IF(Tabla1[[#This Row],[DiaMes]]&gt;=15,"2º Quincena","1º Quincena")</f>
        <v>1º Quincena</v>
      </c>
      <c r="O117" s="10">
        <f>VALUE(WEEKNUM(Tabla1[[#This Row],[Fecha]]))</f>
        <v>32</v>
      </c>
      <c r="P117" s="10" t="str">
        <f t="shared" si="1"/>
        <v>Domingo</v>
      </c>
      <c r="Q117" s="10"/>
    </row>
    <row r="118" spans="1:17" x14ac:dyDescent="0.25">
      <c r="A118" s="7" t="s">
        <v>135</v>
      </c>
      <c r="B118" s="7" t="s">
        <v>16</v>
      </c>
      <c r="C118" s="7" t="s">
        <v>17</v>
      </c>
      <c r="D118" s="7" t="s">
        <v>18</v>
      </c>
      <c r="E118" s="8">
        <v>40391</v>
      </c>
      <c r="F118" s="9">
        <v>0.54377314814814814</v>
      </c>
      <c r="G118" s="7" t="s">
        <v>14</v>
      </c>
      <c r="H118" s="16" t="s">
        <v>40</v>
      </c>
      <c r="I118" s="7">
        <v>0</v>
      </c>
      <c r="J118" s="7">
        <f>VALUE(YEAR(Tabla1[[#This Row],[Fecha]]))</f>
        <v>2010</v>
      </c>
      <c r="K118" s="7">
        <f>VALUE(ROUNDUP(MONTH(Tabla1[[#This Row],[Fecha]])/3, 0))</f>
        <v>3</v>
      </c>
      <c r="L118" s="7">
        <f>VALUE(MONTH(Tabla1[[#This Row],[Fecha]]))</f>
        <v>8</v>
      </c>
      <c r="M118" s="10">
        <f>VALUE(DAY(Tabla1[[#This Row],[Fecha]]))</f>
        <v>1</v>
      </c>
      <c r="N118" s="10" t="str">
        <f>IF(Tabla1[[#This Row],[DiaMes]]&gt;=15,"2º Quincena","1º Quincena")</f>
        <v>1º Quincena</v>
      </c>
      <c r="O118" s="10">
        <f>VALUE(WEEKNUM(Tabla1[[#This Row],[Fecha]]))</f>
        <v>32</v>
      </c>
      <c r="P118" s="10" t="str">
        <f t="shared" si="1"/>
        <v>Domingo</v>
      </c>
      <c r="Q118" s="10"/>
    </row>
    <row r="119" spans="1:17" x14ac:dyDescent="0.25">
      <c r="A119" s="7" t="s">
        <v>11</v>
      </c>
      <c r="B119" s="7" t="s">
        <v>12</v>
      </c>
      <c r="C119" s="7" t="s">
        <v>12</v>
      </c>
      <c r="D119" s="7" t="s">
        <v>13</v>
      </c>
      <c r="E119" s="8">
        <v>40392</v>
      </c>
      <c r="F119" s="9">
        <v>1.7534722222222222E-2</v>
      </c>
      <c r="G119" s="7" t="s">
        <v>14</v>
      </c>
      <c r="H119" s="16" t="s">
        <v>91</v>
      </c>
      <c r="I119" s="7">
        <v>0.2177</v>
      </c>
      <c r="J119" s="7">
        <f>VALUE(YEAR(Tabla1[[#This Row],[Fecha]]))</f>
        <v>2010</v>
      </c>
      <c r="K119" s="7">
        <f>VALUE(ROUNDUP(MONTH(Tabla1[[#This Row],[Fecha]])/3, 0))</f>
        <v>3</v>
      </c>
      <c r="L119" s="7">
        <f>VALUE(MONTH(Tabla1[[#This Row],[Fecha]]))</f>
        <v>8</v>
      </c>
      <c r="M119" s="10">
        <f>VALUE(DAY(Tabla1[[#This Row],[Fecha]]))</f>
        <v>2</v>
      </c>
      <c r="N119" s="10" t="str">
        <f>IF(Tabla1[[#This Row],[DiaMes]]&gt;=15,"2º Quincena","1º Quincena")</f>
        <v>1º Quincena</v>
      </c>
      <c r="O119" s="10">
        <f>VALUE(WEEKNUM(Tabla1[[#This Row],[Fecha]]))</f>
        <v>32</v>
      </c>
      <c r="P119" s="10" t="str">
        <f t="shared" si="1"/>
        <v>Lunes</v>
      </c>
      <c r="Q119" s="10"/>
    </row>
    <row r="120" spans="1:17" x14ac:dyDescent="0.25">
      <c r="A120" s="7" t="s">
        <v>150</v>
      </c>
      <c r="B120" s="7" t="s">
        <v>16</v>
      </c>
      <c r="C120" s="7" t="s">
        <v>17</v>
      </c>
      <c r="D120" s="7" t="s">
        <v>18</v>
      </c>
      <c r="E120" s="8">
        <v>40392</v>
      </c>
      <c r="F120" s="9">
        <v>0.40335648148148145</v>
      </c>
      <c r="G120" s="7" t="s">
        <v>14</v>
      </c>
      <c r="H120" s="16" t="s">
        <v>92</v>
      </c>
      <c r="I120" s="7">
        <v>0</v>
      </c>
      <c r="J120" s="7">
        <f>VALUE(YEAR(Tabla1[[#This Row],[Fecha]]))</f>
        <v>2010</v>
      </c>
      <c r="K120" s="7">
        <f>VALUE(ROUNDUP(MONTH(Tabla1[[#This Row],[Fecha]])/3, 0))</f>
        <v>3</v>
      </c>
      <c r="L120" s="7">
        <f>VALUE(MONTH(Tabla1[[#This Row],[Fecha]]))</f>
        <v>8</v>
      </c>
      <c r="M120" s="10">
        <f>VALUE(DAY(Tabla1[[#This Row],[Fecha]]))</f>
        <v>2</v>
      </c>
      <c r="N120" s="10" t="str">
        <f>IF(Tabla1[[#This Row],[DiaMes]]&gt;=15,"2º Quincena","1º Quincena")</f>
        <v>1º Quincena</v>
      </c>
      <c r="O120" s="10">
        <f>VALUE(WEEKNUM(Tabla1[[#This Row],[Fecha]]))</f>
        <v>32</v>
      </c>
      <c r="P120" s="10" t="str">
        <f t="shared" si="1"/>
        <v>Lunes</v>
      </c>
      <c r="Q120" s="10"/>
    </row>
    <row r="121" spans="1:17" x14ac:dyDescent="0.25">
      <c r="A121" s="7" t="s">
        <v>148</v>
      </c>
      <c r="B121" s="7" t="s">
        <v>26</v>
      </c>
      <c r="C121" s="7" t="s">
        <v>12</v>
      </c>
      <c r="D121" s="7" t="s">
        <v>18</v>
      </c>
      <c r="E121" s="8">
        <v>40392</v>
      </c>
      <c r="F121" s="9">
        <v>0.42975694444444446</v>
      </c>
      <c r="G121" s="7" t="s">
        <v>14</v>
      </c>
      <c r="H121" s="16" t="s">
        <v>12</v>
      </c>
      <c r="I121" s="7">
        <v>0.15</v>
      </c>
      <c r="J121" s="7">
        <f>VALUE(YEAR(Tabla1[[#This Row],[Fecha]]))</f>
        <v>2010</v>
      </c>
      <c r="K121" s="7">
        <f>VALUE(ROUNDUP(MONTH(Tabla1[[#This Row],[Fecha]])/3, 0))</f>
        <v>3</v>
      </c>
      <c r="L121" s="7">
        <f>VALUE(MONTH(Tabla1[[#This Row],[Fecha]]))</f>
        <v>8</v>
      </c>
      <c r="M121" s="10">
        <f>VALUE(DAY(Tabla1[[#This Row],[Fecha]]))</f>
        <v>2</v>
      </c>
      <c r="N121" s="10" t="str">
        <f>IF(Tabla1[[#This Row],[DiaMes]]&gt;=15,"2º Quincena","1º Quincena")</f>
        <v>1º Quincena</v>
      </c>
      <c r="O121" s="10">
        <f>VALUE(WEEKNUM(Tabla1[[#This Row],[Fecha]]))</f>
        <v>32</v>
      </c>
      <c r="P121" s="10" t="str">
        <f t="shared" si="1"/>
        <v>Lunes</v>
      </c>
      <c r="Q121" s="10"/>
    </row>
    <row r="122" spans="1:17" x14ac:dyDescent="0.25">
      <c r="A122" s="7" t="s">
        <v>139</v>
      </c>
      <c r="B122" s="7" t="s">
        <v>16</v>
      </c>
      <c r="C122" s="7" t="s">
        <v>17</v>
      </c>
      <c r="D122" s="7" t="s">
        <v>18</v>
      </c>
      <c r="E122" s="8">
        <v>40392</v>
      </c>
      <c r="F122" s="9">
        <v>0.44398148148148148</v>
      </c>
      <c r="G122" s="7" t="s">
        <v>14</v>
      </c>
      <c r="H122" s="16" t="s">
        <v>93</v>
      </c>
      <c r="I122" s="7">
        <v>0</v>
      </c>
      <c r="J122" s="7">
        <f>VALUE(YEAR(Tabla1[[#This Row],[Fecha]]))</f>
        <v>2010</v>
      </c>
      <c r="K122" s="7">
        <f>VALUE(ROUNDUP(MONTH(Tabla1[[#This Row],[Fecha]])/3, 0))</f>
        <v>3</v>
      </c>
      <c r="L122" s="7">
        <f>VALUE(MONTH(Tabla1[[#This Row],[Fecha]]))</f>
        <v>8</v>
      </c>
      <c r="M122" s="10">
        <f>VALUE(DAY(Tabla1[[#This Row],[Fecha]]))</f>
        <v>2</v>
      </c>
      <c r="N122" s="10" t="str">
        <f>IF(Tabla1[[#This Row],[DiaMes]]&gt;=15,"2º Quincena","1º Quincena")</f>
        <v>1º Quincena</v>
      </c>
      <c r="O122" s="10">
        <f>VALUE(WEEKNUM(Tabla1[[#This Row],[Fecha]]))</f>
        <v>32</v>
      </c>
      <c r="P122" s="10" t="str">
        <f t="shared" si="1"/>
        <v>Lunes</v>
      </c>
      <c r="Q122" s="10"/>
    </row>
    <row r="123" spans="1:17" x14ac:dyDescent="0.25">
      <c r="A123" s="7" t="s">
        <v>154</v>
      </c>
      <c r="B123" s="7" t="s">
        <v>16</v>
      </c>
      <c r="C123" s="7" t="s">
        <v>17</v>
      </c>
      <c r="D123" s="7" t="s">
        <v>18</v>
      </c>
      <c r="E123" s="8">
        <v>40392</v>
      </c>
      <c r="F123" s="9">
        <v>0.44916666666666666</v>
      </c>
      <c r="G123" s="7" t="s">
        <v>14</v>
      </c>
      <c r="H123" s="16" t="s">
        <v>20</v>
      </c>
      <c r="I123" s="7">
        <v>0</v>
      </c>
      <c r="J123" s="7">
        <f>VALUE(YEAR(Tabla1[[#This Row],[Fecha]]))</f>
        <v>2010</v>
      </c>
      <c r="K123" s="7">
        <f>VALUE(ROUNDUP(MONTH(Tabla1[[#This Row],[Fecha]])/3, 0))</f>
        <v>3</v>
      </c>
      <c r="L123" s="7">
        <f>VALUE(MONTH(Tabla1[[#This Row],[Fecha]]))</f>
        <v>8</v>
      </c>
      <c r="M123" s="10">
        <f>VALUE(DAY(Tabla1[[#This Row],[Fecha]]))</f>
        <v>2</v>
      </c>
      <c r="N123" s="10" t="str">
        <f>IF(Tabla1[[#This Row],[DiaMes]]&gt;=15,"2º Quincena","1º Quincena")</f>
        <v>1º Quincena</v>
      </c>
      <c r="O123" s="10">
        <f>VALUE(WEEKNUM(Tabla1[[#This Row],[Fecha]]))</f>
        <v>32</v>
      </c>
      <c r="P123" s="10" t="str">
        <f t="shared" si="1"/>
        <v>Lunes</v>
      </c>
      <c r="Q123" s="10"/>
    </row>
    <row r="124" spans="1:17" x14ac:dyDescent="0.25">
      <c r="A124" s="7" t="s">
        <v>142</v>
      </c>
      <c r="B124" s="7" t="s">
        <v>16</v>
      </c>
      <c r="C124" s="7" t="s">
        <v>17</v>
      </c>
      <c r="D124" s="7" t="s">
        <v>18</v>
      </c>
      <c r="E124" s="8">
        <v>40392</v>
      </c>
      <c r="F124" s="9">
        <v>0.45019675925925928</v>
      </c>
      <c r="G124" s="7" t="s">
        <v>14</v>
      </c>
      <c r="H124" s="16" t="s">
        <v>94</v>
      </c>
      <c r="I124" s="7">
        <v>0</v>
      </c>
      <c r="J124" s="7">
        <f>VALUE(YEAR(Tabla1[[#This Row],[Fecha]]))</f>
        <v>2010</v>
      </c>
      <c r="K124" s="7">
        <f>VALUE(ROUNDUP(MONTH(Tabla1[[#This Row],[Fecha]])/3, 0))</f>
        <v>3</v>
      </c>
      <c r="L124" s="7">
        <f>VALUE(MONTH(Tabla1[[#This Row],[Fecha]]))</f>
        <v>8</v>
      </c>
      <c r="M124" s="10">
        <f>VALUE(DAY(Tabla1[[#This Row],[Fecha]]))</f>
        <v>2</v>
      </c>
      <c r="N124" s="10" t="str">
        <f>IF(Tabla1[[#This Row],[DiaMes]]&gt;=15,"2º Quincena","1º Quincena")</f>
        <v>1º Quincena</v>
      </c>
      <c r="O124" s="10">
        <f>VALUE(WEEKNUM(Tabla1[[#This Row],[Fecha]]))</f>
        <v>32</v>
      </c>
      <c r="P124" s="10" t="str">
        <f t="shared" si="1"/>
        <v>Lunes</v>
      </c>
      <c r="Q124" s="10"/>
    </row>
    <row r="125" spans="1:17" x14ac:dyDescent="0.25">
      <c r="A125" s="7" t="s">
        <v>162</v>
      </c>
      <c r="B125" s="7" t="s">
        <v>16</v>
      </c>
      <c r="C125" s="7" t="s">
        <v>17</v>
      </c>
      <c r="D125" s="7" t="s">
        <v>82</v>
      </c>
      <c r="E125" s="8">
        <v>40392</v>
      </c>
      <c r="F125" s="9">
        <v>0.45145833333333335</v>
      </c>
      <c r="G125" s="7" t="s">
        <v>14</v>
      </c>
      <c r="H125" s="16" t="s">
        <v>94</v>
      </c>
      <c r="I125" s="7">
        <v>0</v>
      </c>
      <c r="J125" s="7">
        <f>VALUE(YEAR(Tabla1[[#This Row],[Fecha]]))</f>
        <v>2010</v>
      </c>
      <c r="K125" s="7">
        <f>VALUE(ROUNDUP(MONTH(Tabla1[[#This Row],[Fecha]])/3, 0))</f>
        <v>3</v>
      </c>
      <c r="L125" s="7">
        <f>VALUE(MONTH(Tabla1[[#This Row],[Fecha]]))</f>
        <v>8</v>
      </c>
      <c r="M125" s="10">
        <f>VALUE(DAY(Tabla1[[#This Row],[Fecha]]))</f>
        <v>2</v>
      </c>
      <c r="N125" s="10" t="str">
        <f>IF(Tabla1[[#This Row],[DiaMes]]&gt;=15,"2º Quincena","1º Quincena")</f>
        <v>1º Quincena</v>
      </c>
      <c r="O125" s="10">
        <f>VALUE(WEEKNUM(Tabla1[[#This Row],[Fecha]]))</f>
        <v>32</v>
      </c>
      <c r="P125" s="10" t="str">
        <f t="shared" si="1"/>
        <v>Lunes</v>
      </c>
      <c r="Q125" s="10"/>
    </row>
    <row r="126" spans="1:17" x14ac:dyDescent="0.25">
      <c r="A126" s="7" t="s">
        <v>138</v>
      </c>
      <c r="B126" s="7" t="s">
        <v>16</v>
      </c>
      <c r="C126" s="7" t="s">
        <v>17</v>
      </c>
      <c r="D126" s="7" t="s">
        <v>18</v>
      </c>
      <c r="E126" s="8">
        <v>40392</v>
      </c>
      <c r="F126" s="9">
        <v>0.71856481481481482</v>
      </c>
      <c r="G126" s="7" t="s">
        <v>14</v>
      </c>
      <c r="H126" s="16" t="s">
        <v>94</v>
      </c>
      <c r="I126" s="7">
        <v>0</v>
      </c>
      <c r="J126" s="7">
        <f>VALUE(YEAR(Tabla1[[#This Row],[Fecha]]))</f>
        <v>2010</v>
      </c>
      <c r="K126" s="7">
        <f>VALUE(ROUNDUP(MONTH(Tabla1[[#This Row],[Fecha]])/3, 0))</f>
        <v>3</v>
      </c>
      <c r="L126" s="7">
        <f>VALUE(MONTH(Tabla1[[#This Row],[Fecha]]))</f>
        <v>8</v>
      </c>
      <c r="M126" s="10">
        <f>VALUE(DAY(Tabla1[[#This Row],[Fecha]]))</f>
        <v>2</v>
      </c>
      <c r="N126" s="10" t="str">
        <f>IF(Tabla1[[#This Row],[DiaMes]]&gt;=15,"2º Quincena","1º Quincena")</f>
        <v>1º Quincena</v>
      </c>
      <c r="O126" s="10">
        <f>VALUE(WEEKNUM(Tabla1[[#This Row],[Fecha]]))</f>
        <v>32</v>
      </c>
      <c r="P126" s="10" t="str">
        <f t="shared" si="1"/>
        <v>Lunes</v>
      </c>
      <c r="Q126" s="10"/>
    </row>
    <row r="127" spans="1:17" x14ac:dyDescent="0.25">
      <c r="A127" s="7" t="s">
        <v>11</v>
      </c>
      <c r="B127" s="7" t="s">
        <v>12</v>
      </c>
      <c r="C127" s="7" t="s">
        <v>12</v>
      </c>
      <c r="D127" s="7" t="s">
        <v>13</v>
      </c>
      <c r="E127" s="8">
        <v>40393</v>
      </c>
      <c r="F127" s="9">
        <v>1.9780092592592592E-2</v>
      </c>
      <c r="G127" s="7" t="s">
        <v>14</v>
      </c>
      <c r="H127" s="16" t="s">
        <v>95</v>
      </c>
      <c r="I127" s="7">
        <v>0.15509999999999999</v>
      </c>
      <c r="J127" s="7">
        <f>VALUE(YEAR(Tabla1[[#This Row],[Fecha]]))</f>
        <v>2010</v>
      </c>
      <c r="K127" s="7">
        <f>VALUE(ROUNDUP(MONTH(Tabla1[[#This Row],[Fecha]])/3, 0))</f>
        <v>3</v>
      </c>
      <c r="L127" s="7">
        <f>VALUE(MONTH(Tabla1[[#This Row],[Fecha]]))</f>
        <v>8</v>
      </c>
      <c r="M127" s="10">
        <f>VALUE(DAY(Tabla1[[#This Row],[Fecha]]))</f>
        <v>3</v>
      </c>
      <c r="N127" s="10" t="str">
        <f>IF(Tabla1[[#This Row],[DiaMes]]&gt;=15,"2º Quincena","1º Quincena")</f>
        <v>1º Quincena</v>
      </c>
      <c r="O127" s="10">
        <f>VALUE(WEEKNUM(Tabla1[[#This Row],[Fecha]]))</f>
        <v>32</v>
      </c>
      <c r="P127" s="10" t="str">
        <f t="shared" si="1"/>
        <v>Martes</v>
      </c>
      <c r="Q127" s="10"/>
    </row>
    <row r="128" spans="1:17" x14ac:dyDescent="0.25">
      <c r="A128" s="7" t="s">
        <v>138</v>
      </c>
      <c r="B128" s="7" t="s">
        <v>16</v>
      </c>
      <c r="C128" s="7" t="s">
        <v>17</v>
      </c>
      <c r="D128" s="7" t="s">
        <v>18</v>
      </c>
      <c r="E128" s="8">
        <v>40393</v>
      </c>
      <c r="F128" s="9">
        <v>0.37746527777777777</v>
      </c>
      <c r="G128" s="7" t="s">
        <v>14</v>
      </c>
      <c r="H128" s="16" t="s">
        <v>96</v>
      </c>
      <c r="I128" s="7">
        <v>0</v>
      </c>
      <c r="J128" s="7">
        <f>VALUE(YEAR(Tabla1[[#This Row],[Fecha]]))</f>
        <v>2010</v>
      </c>
      <c r="K128" s="7">
        <f>VALUE(ROUNDUP(MONTH(Tabla1[[#This Row],[Fecha]])/3, 0))</f>
        <v>3</v>
      </c>
      <c r="L128" s="7">
        <f>VALUE(MONTH(Tabla1[[#This Row],[Fecha]]))</f>
        <v>8</v>
      </c>
      <c r="M128" s="10">
        <f>VALUE(DAY(Tabla1[[#This Row],[Fecha]]))</f>
        <v>3</v>
      </c>
      <c r="N128" s="10" t="str">
        <f>IF(Tabla1[[#This Row],[DiaMes]]&gt;=15,"2º Quincena","1º Quincena")</f>
        <v>1º Quincena</v>
      </c>
      <c r="O128" s="10">
        <f>VALUE(WEEKNUM(Tabla1[[#This Row],[Fecha]]))</f>
        <v>32</v>
      </c>
      <c r="P128" s="10" t="str">
        <f t="shared" si="1"/>
        <v>Martes</v>
      </c>
      <c r="Q128" s="10"/>
    </row>
    <row r="129" spans="1:17" x14ac:dyDescent="0.25">
      <c r="A129" s="7" t="s">
        <v>138</v>
      </c>
      <c r="B129" s="7" t="s">
        <v>16</v>
      </c>
      <c r="C129" s="7" t="s">
        <v>17</v>
      </c>
      <c r="D129" s="7" t="s">
        <v>18</v>
      </c>
      <c r="E129" s="8">
        <v>40393</v>
      </c>
      <c r="F129" s="9">
        <v>0.38547453703703699</v>
      </c>
      <c r="G129" s="7" t="s">
        <v>14</v>
      </c>
      <c r="H129" s="16" t="s">
        <v>23</v>
      </c>
      <c r="I129" s="7">
        <v>0</v>
      </c>
      <c r="J129" s="7">
        <f>VALUE(YEAR(Tabla1[[#This Row],[Fecha]]))</f>
        <v>2010</v>
      </c>
      <c r="K129" s="7">
        <f>VALUE(ROUNDUP(MONTH(Tabla1[[#This Row],[Fecha]])/3, 0))</f>
        <v>3</v>
      </c>
      <c r="L129" s="7">
        <f>VALUE(MONTH(Tabla1[[#This Row],[Fecha]]))</f>
        <v>8</v>
      </c>
      <c r="M129" s="10">
        <f>VALUE(DAY(Tabla1[[#This Row],[Fecha]]))</f>
        <v>3</v>
      </c>
      <c r="N129" s="10" t="str">
        <f>IF(Tabla1[[#This Row],[DiaMes]]&gt;=15,"2º Quincena","1º Quincena")</f>
        <v>1º Quincena</v>
      </c>
      <c r="O129" s="10">
        <f>VALUE(WEEKNUM(Tabla1[[#This Row],[Fecha]]))</f>
        <v>32</v>
      </c>
      <c r="P129" s="10" t="str">
        <f t="shared" si="1"/>
        <v>Martes</v>
      </c>
      <c r="Q129" s="10"/>
    </row>
    <row r="130" spans="1:17" x14ac:dyDescent="0.25">
      <c r="A130" s="7" t="s">
        <v>138</v>
      </c>
      <c r="B130" s="7" t="s">
        <v>16</v>
      </c>
      <c r="C130" s="7" t="s">
        <v>17</v>
      </c>
      <c r="D130" s="7" t="s">
        <v>18</v>
      </c>
      <c r="E130" s="8">
        <v>40393</v>
      </c>
      <c r="F130" s="9">
        <v>0.38598379629629626</v>
      </c>
      <c r="G130" s="7" t="s">
        <v>14</v>
      </c>
      <c r="H130" s="16" t="s">
        <v>45</v>
      </c>
      <c r="I130" s="7">
        <v>0</v>
      </c>
      <c r="J130" s="7">
        <f>VALUE(YEAR(Tabla1[[#This Row],[Fecha]]))</f>
        <v>2010</v>
      </c>
      <c r="K130" s="7">
        <f>VALUE(ROUNDUP(MONTH(Tabla1[[#This Row],[Fecha]])/3, 0))</f>
        <v>3</v>
      </c>
      <c r="L130" s="7">
        <f>VALUE(MONTH(Tabla1[[#This Row],[Fecha]]))</f>
        <v>8</v>
      </c>
      <c r="M130" s="10">
        <f>VALUE(DAY(Tabla1[[#This Row],[Fecha]]))</f>
        <v>3</v>
      </c>
      <c r="N130" s="10" t="str">
        <f>IF(Tabla1[[#This Row],[DiaMes]]&gt;=15,"2º Quincena","1º Quincena")</f>
        <v>1º Quincena</v>
      </c>
      <c r="O130" s="10">
        <f>VALUE(WEEKNUM(Tabla1[[#This Row],[Fecha]]))</f>
        <v>32</v>
      </c>
      <c r="P130" s="10" t="str">
        <f t="shared" si="1"/>
        <v>Martes</v>
      </c>
      <c r="Q130" s="10"/>
    </row>
    <row r="131" spans="1:17" x14ac:dyDescent="0.25">
      <c r="A131" s="7" t="s">
        <v>138</v>
      </c>
      <c r="B131" s="7" t="s">
        <v>16</v>
      </c>
      <c r="C131" s="7" t="s">
        <v>17</v>
      </c>
      <c r="D131" s="7" t="s">
        <v>18</v>
      </c>
      <c r="E131" s="8">
        <v>40393</v>
      </c>
      <c r="F131" s="9">
        <v>0.38648148148148148</v>
      </c>
      <c r="G131" s="7" t="s">
        <v>14</v>
      </c>
      <c r="H131" s="16" t="s">
        <v>40</v>
      </c>
      <c r="I131" s="7">
        <v>0</v>
      </c>
      <c r="J131" s="7">
        <f>VALUE(YEAR(Tabla1[[#This Row],[Fecha]]))</f>
        <v>2010</v>
      </c>
      <c r="K131" s="7">
        <f>VALUE(ROUNDUP(MONTH(Tabla1[[#This Row],[Fecha]])/3, 0))</f>
        <v>3</v>
      </c>
      <c r="L131" s="7">
        <f>VALUE(MONTH(Tabla1[[#This Row],[Fecha]]))</f>
        <v>8</v>
      </c>
      <c r="M131" s="10">
        <f>VALUE(DAY(Tabla1[[#This Row],[Fecha]]))</f>
        <v>3</v>
      </c>
      <c r="N131" s="10" t="str">
        <f>IF(Tabla1[[#This Row],[DiaMes]]&gt;=15,"2º Quincena","1º Quincena")</f>
        <v>1º Quincena</v>
      </c>
      <c r="O131" s="10">
        <f>VALUE(WEEKNUM(Tabla1[[#This Row],[Fecha]]))</f>
        <v>32</v>
      </c>
      <c r="P131" s="10" t="str">
        <f t="shared" si="1"/>
        <v>Martes</v>
      </c>
      <c r="Q131" s="10"/>
    </row>
    <row r="132" spans="1:17" x14ac:dyDescent="0.25">
      <c r="A132" s="7" t="s">
        <v>138</v>
      </c>
      <c r="B132" s="7" t="s">
        <v>16</v>
      </c>
      <c r="C132" s="7" t="s">
        <v>17</v>
      </c>
      <c r="D132" s="7" t="s">
        <v>18</v>
      </c>
      <c r="E132" s="8">
        <v>40393</v>
      </c>
      <c r="F132" s="9">
        <v>0.49333333333333335</v>
      </c>
      <c r="G132" s="7" t="s">
        <v>14</v>
      </c>
      <c r="H132" s="16" t="s">
        <v>23</v>
      </c>
      <c r="I132" s="7">
        <v>0</v>
      </c>
      <c r="J132" s="7">
        <f>VALUE(YEAR(Tabla1[[#This Row],[Fecha]]))</f>
        <v>2010</v>
      </c>
      <c r="K132" s="7">
        <f>VALUE(ROUNDUP(MONTH(Tabla1[[#This Row],[Fecha]])/3, 0))</f>
        <v>3</v>
      </c>
      <c r="L132" s="7">
        <f>VALUE(MONTH(Tabla1[[#This Row],[Fecha]]))</f>
        <v>8</v>
      </c>
      <c r="M132" s="10">
        <f>VALUE(DAY(Tabla1[[#This Row],[Fecha]]))</f>
        <v>3</v>
      </c>
      <c r="N132" s="10" t="str">
        <f>IF(Tabla1[[#This Row],[DiaMes]]&gt;=15,"2º Quincena","1º Quincena")</f>
        <v>1º Quincena</v>
      </c>
      <c r="O132" s="10">
        <f>VALUE(WEEKNUM(Tabla1[[#This Row],[Fecha]]))</f>
        <v>32</v>
      </c>
      <c r="P132" s="10" t="str">
        <f t="shared" ref="P132:P195" si="2">IF(WEEKDAY(E132)=1,"Domingo",IF(WEEKDAY(E132)=2,"Lunes",IF(WEEKDAY(E132)=3,"Martes",IF(WEEKDAY(E132)=4,"Míercoles",IF(WEEKDAY(E132)=5,"Jueves",IF(WEEKDAY(E132)=6,"Viernes","Sábado"))))))</f>
        <v>Martes</v>
      </c>
      <c r="Q132" s="10"/>
    </row>
    <row r="133" spans="1:17" x14ac:dyDescent="0.25">
      <c r="A133" s="7" t="s">
        <v>138</v>
      </c>
      <c r="B133" s="7" t="s">
        <v>16</v>
      </c>
      <c r="C133" s="7" t="s">
        <v>17</v>
      </c>
      <c r="D133" s="7" t="s">
        <v>18</v>
      </c>
      <c r="E133" s="8">
        <v>40393</v>
      </c>
      <c r="F133" s="9">
        <v>0.50208333333333333</v>
      </c>
      <c r="G133" s="7" t="s">
        <v>14</v>
      </c>
      <c r="H133" s="16" t="s">
        <v>23</v>
      </c>
      <c r="I133" s="7">
        <v>0</v>
      </c>
      <c r="J133" s="7">
        <f>VALUE(YEAR(Tabla1[[#This Row],[Fecha]]))</f>
        <v>2010</v>
      </c>
      <c r="K133" s="7">
        <f>VALUE(ROUNDUP(MONTH(Tabla1[[#This Row],[Fecha]])/3, 0))</f>
        <v>3</v>
      </c>
      <c r="L133" s="7">
        <f>VALUE(MONTH(Tabla1[[#This Row],[Fecha]]))</f>
        <v>8</v>
      </c>
      <c r="M133" s="10">
        <f>VALUE(DAY(Tabla1[[#This Row],[Fecha]]))</f>
        <v>3</v>
      </c>
      <c r="N133" s="10" t="str">
        <f>IF(Tabla1[[#This Row],[DiaMes]]&gt;=15,"2º Quincena","1º Quincena")</f>
        <v>1º Quincena</v>
      </c>
      <c r="O133" s="10">
        <f>VALUE(WEEKNUM(Tabla1[[#This Row],[Fecha]]))</f>
        <v>32</v>
      </c>
      <c r="P133" s="10" t="str">
        <f t="shared" si="2"/>
        <v>Martes</v>
      </c>
      <c r="Q133" s="10"/>
    </row>
    <row r="134" spans="1:17" x14ac:dyDescent="0.25">
      <c r="A134" s="7" t="s">
        <v>140</v>
      </c>
      <c r="B134" s="7" t="s">
        <v>16</v>
      </c>
      <c r="C134" s="7" t="s">
        <v>17</v>
      </c>
      <c r="D134" s="7" t="s">
        <v>18</v>
      </c>
      <c r="E134" s="8">
        <v>40393</v>
      </c>
      <c r="F134" s="9">
        <v>0.51085648148148144</v>
      </c>
      <c r="G134" s="7" t="s">
        <v>14</v>
      </c>
      <c r="H134" s="16" t="s">
        <v>97</v>
      </c>
      <c r="I134" s="7">
        <v>0</v>
      </c>
      <c r="J134" s="7">
        <f>VALUE(YEAR(Tabla1[[#This Row],[Fecha]]))</f>
        <v>2010</v>
      </c>
      <c r="K134" s="7">
        <f>VALUE(ROUNDUP(MONTH(Tabla1[[#This Row],[Fecha]])/3, 0))</f>
        <v>3</v>
      </c>
      <c r="L134" s="7">
        <f>VALUE(MONTH(Tabla1[[#This Row],[Fecha]]))</f>
        <v>8</v>
      </c>
      <c r="M134" s="10">
        <f>VALUE(DAY(Tabla1[[#This Row],[Fecha]]))</f>
        <v>3</v>
      </c>
      <c r="N134" s="10" t="str">
        <f>IF(Tabla1[[#This Row],[DiaMes]]&gt;=15,"2º Quincena","1º Quincena")</f>
        <v>1º Quincena</v>
      </c>
      <c r="O134" s="10">
        <f>VALUE(WEEKNUM(Tabla1[[#This Row],[Fecha]]))</f>
        <v>32</v>
      </c>
      <c r="P134" s="10" t="str">
        <f t="shared" si="2"/>
        <v>Martes</v>
      </c>
      <c r="Q134" s="10"/>
    </row>
    <row r="135" spans="1:17" x14ac:dyDescent="0.25">
      <c r="A135" s="7" t="s">
        <v>167</v>
      </c>
      <c r="B135" s="7" t="s">
        <v>26</v>
      </c>
      <c r="C135" s="7" t="s">
        <v>12</v>
      </c>
      <c r="D135" s="7" t="s">
        <v>18</v>
      </c>
      <c r="E135" s="8">
        <v>40393</v>
      </c>
      <c r="F135" s="9">
        <v>0.51282407407407404</v>
      </c>
      <c r="G135" s="7" t="s">
        <v>14</v>
      </c>
      <c r="H135" s="16" t="s">
        <v>12</v>
      </c>
      <c r="I135" s="7">
        <v>0.15</v>
      </c>
      <c r="J135" s="7">
        <f>VALUE(YEAR(Tabla1[[#This Row],[Fecha]]))</f>
        <v>2010</v>
      </c>
      <c r="K135" s="7">
        <f>VALUE(ROUNDUP(MONTH(Tabla1[[#This Row],[Fecha]])/3, 0))</f>
        <v>3</v>
      </c>
      <c r="L135" s="7">
        <f>VALUE(MONTH(Tabla1[[#This Row],[Fecha]]))</f>
        <v>8</v>
      </c>
      <c r="M135" s="10">
        <f>VALUE(DAY(Tabla1[[#This Row],[Fecha]]))</f>
        <v>3</v>
      </c>
      <c r="N135" s="10" t="str">
        <f>IF(Tabla1[[#This Row],[DiaMes]]&gt;=15,"2º Quincena","1º Quincena")</f>
        <v>1º Quincena</v>
      </c>
      <c r="O135" s="10">
        <f>VALUE(WEEKNUM(Tabla1[[#This Row],[Fecha]]))</f>
        <v>32</v>
      </c>
      <c r="P135" s="10" t="str">
        <f t="shared" si="2"/>
        <v>Martes</v>
      </c>
      <c r="Q135" s="10"/>
    </row>
    <row r="136" spans="1:17" x14ac:dyDescent="0.25">
      <c r="A136" s="7" t="s">
        <v>138</v>
      </c>
      <c r="B136" s="7" t="s">
        <v>16</v>
      </c>
      <c r="C136" s="7" t="s">
        <v>17</v>
      </c>
      <c r="D136" s="7" t="s">
        <v>18</v>
      </c>
      <c r="E136" s="8">
        <v>40393</v>
      </c>
      <c r="F136" s="9">
        <v>0.52121527777777776</v>
      </c>
      <c r="G136" s="7" t="s">
        <v>14</v>
      </c>
      <c r="H136" s="16" t="s">
        <v>19</v>
      </c>
      <c r="I136" s="7">
        <v>0</v>
      </c>
      <c r="J136" s="7">
        <f>VALUE(YEAR(Tabla1[[#This Row],[Fecha]]))</f>
        <v>2010</v>
      </c>
      <c r="K136" s="7">
        <f>VALUE(ROUNDUP(MONTH(Tabla1[[#This Row],[Fecha]])/3, 0))</f>
        <v>3</v>
      </c>
      <c r="L136" s="7">
        <f>VALUE(MONTH(Tabla1[[#This Row],[Fecha]]))</f>
        <v>8</v>
      </c>
      <c r="M136" s="10">
        <f>VALUE(DAY(Tabla1[[#This Row],[Fecha]]))</f>
        <v>3</v>
      </c>
      <c r="N136" s="10" t="str">
        <f>IF(Tabla1[[#This Row],[DiaMes]]&gt;=15,"2º Quincena","1º Quincena")</f>
        <v>1º Quincena</v>
      </c>
      <c r="O136" s="10">
        <f>VALUE(WEEKNUM(Tabla1[[#This Row],[Fecha]]))</f>
        <v>32</v>
      </c>
      <c r="P136" s="10" t="str">
        <f t="shared" si="2"/>
        <v>Martes</v>
      </c>
      <c r="Q136" s="10"/>
    </row>
    <row r="137" spans="1:17" x14ac:dyDescent="0.25">
      <c r="A137" s="7" t="s">
        <v>163</v>
      </c>
      <c r="B137" s="7" t="s">
        <v>16</v>
      </c>
      <c r="C137" s="7" t="s">
        <v>17</v>
      </c>
      <c r="D137" s="7" t="s">
        <v>42</v>
      </c>
      <c r="E137" s="8">
        <v>40393</v>
      </c>
      <c r="F137" s="9">
        <v>0.52561342592592586</v>
      </c>
      <c r="G137" s="7" t="s">
        <v>14</v>
      </c>
      <c r="H137" s="16" t="s">
        <v>22</v>
      </c>
      <c r="I137" s="7">
        <v>0</v>
      </c>
      <c r="J137" s="7">
        <f>VALUE(YEAR(Tabla1[[#This Row],[Fecha]]))</f>
        <v>2010</v>
      </c>
      <c r="K137" s="7">
        <f>VALUE(ROUNDUP(MONTH(Tabla1[[#This Row],[Fecha]])/3, 0))</f>
        <v>3</v>
      </c>
      <c r="L137" s="7">
        <f>VALUE(MONTH(Tabla1[[#This Row],[Fecha]]))</f>
        <v>8</v>
      </c>
      <c r="M137" s="10">
        <f>VALUE(DAY(Tabla1[[#This Row],[Fecha]]))</f>
        <v>3</v>
      </c>
      <c r="N137" s="10" t="str">
        <f>IF(Tabla1[[#This Row],[DiaMes]]&gt;=15,"2º Quincena","1º Quincena")</f>
        <v>1º Quincena</v>
      </c>
      <c r="O137" s="10">
        <f>VALUE(WEEKNUM(Tabla1[[#This Row],[Fecha]]))</f>
        <v>32</v>
      </c>
      <c r="P137" s="10" t="str">
        <f t="shared" si="2"/>
        <v>Martes</v>
      </c>
      <c r="Q137" s="10"/>
    </row>
    <row r="138" spans="1:17" x14ac:dyDescent="0.25">
      <c r="A138" s="7" t="s">
        <v>164</v>
      </c>
      <c r="B138" s="7" t="s">
        <v>16</v>
      </c>
      <c r="C138" s="7" t="s">
        <v>17</v>
      </c>
      <c r="D138" s="7" t="s">
        <v>18</v>
      </c>
      <c r="E138" s="8">
        <v>40393</v>
      </c>
      <c r="F138" s="9">
        <v>0.55501157407407409</v>
      </c>
      <c r="G138" s="7" t="s">
        <v>14</v>
      </c>
      <c r="H138" s="16" t="s">
        <v>98</v>
      </c>
      <c r="I138" s="7">
        <v>0</v>
      </c>
      <c r="J138" s="7">
        <f>VALUE(YEAR(Tabla1[[#This Row],[Fecha]]))</f>
        <v>2010</v>
      </c>
      <c r="K138" s="7">
        <f>VALUE(ROUNDUP(MONTH(Tabla1[[#This Row],[Fecha]])/3, 0))</f>
        <v>3</v>
      </c>
      <c r="L138" s="7">
        <f>VALUE(MONTH(Tabla1[[#This Row],[Fecha]]))</f>
        <v>8</v>
      </c>
      <c r="M138" s="10">
        <f>VALUE(DAY(Tabla1[[#This Row],[Fecha]]))</f>
        <v>3</v>
      </c>
      <c r="N138" s="10" t="str">
        <f>IF(Tabla1[[#This Row],[DiaMes]]&gt;=15,"2º Quincena","1º Quincena")</f>
        <v>1º Quincena</v>
      </c>
      <c r="O138" s="10">
        <f>VALUE(WEEKNUM(Tabla1[[#This Row],[Fecha]]))</f>
        <v>32</v>
      </c>
      <c r="P138" s="10" t="str">
        <f t="shared" si="2"/>
        <v>Martes</v>
      </c>
      <c r="Q138" s="10"/>
    </row>
    <row r="139" spans="1:17" x14ac:dyDescent="0.25">
      <c r="A139" s="7" t="s">
        <v>167</v>
      </c>
      <c r="B139" s="7" t="s">
        <v>26</v>
      </c>
      <c r="C139" s="7" t="s">
        <v>12</v>
      </c>
      <c r="D139" s="7" t="s">
        <v>18</v>
      </c>
      <c r="E139" s="8">
        <v>40393</v>
      </c>
      <c r="F139" s="9">
        <v>0.70421296296296287</v>
      </c>
      <c r="G139" s="7" t="s">
        <v>14</v>
      </c>
      <c r="H139" s="16" t="s">
        <v>12</v>
      </c>
      <c r="I139" s="7">
        <v>0.15</v>
      </c>
      <c r="J139" s="7">
        <f>VALUE(YEAR(Tabla1[[#This Row],[Fecha]]))</f>
        <v>2010</v>
      </c>
      <c r="K139" s="7">
        <f>VALUE(ROUNDUP(MONTH(Tabla1[[#This Row],[Fecha]])/3, 0))</f>
        <v>3</v>
      </c>
      <c r="L139" s="7">
        <f>VALUE(MONTH(Tabla1[[#This Row],[Fecha]]))</f>
        <v>8</v>
      </c>
      <c r="M139" s="10">
        <f>VALUE(DAY(Tabla1[[#This Row],[Fecha]]))</f>
        <v>3</v>
      </c>
      <c r="N139" s="10" t="str">
        <f>IF(Tabla1[[#This Row],[DiaMes]]&gt;=15,"2º Quincena","1º Quincena")</f>
        <v>1º Quincena</v>
      </c>
      <c r="O139" s="10">
        <f>VALUE(WEEKNUM(Tabla1[[#This Row],[Fecha]]))</f>
        <v>32</v>
      </c>
      <c r="P139" s="10" t="str">
        <f t="shared" si="2"/>
        <v>Martes</v>
      </c>
      <c r="Q139" s="10"/>
    </row>
    <row r="140" spans="1:17" x14ac:dyDescent="0.25">
      <c r="A140" s="7" t="s">
        <v>167</v>
      </c>
      <c r="B140" s="7" t="s">
        <v>26</v>
      </c>
      <c r="C140" s="7" t="s">
        <v>12</v>
      </c>
      <c r="D140" s="7" t="s">
        <v>18</v>
      </c>
      <c r="E140" s="8">
        <v>40393</v>
      </c>
      <c r="F140" s="9">
        <v>0.70630787037037035</v>
      </c>
      <c r="G140" s="7" t="s">
        <v>14</v>
      </c>
      <c r="H140" s="16" t="s">
        <v>12</v>
      </c>
      <c r="I140" s="7">
        <v>0.15</v>
      </c>
      <c r="J140" s="7">
        <f>VALUE(YEAR(Tabla1[[#This Row],[Fecha]]))</f>
        <v>2010</v>
      </c>
      <c r="K140" s="7">
        <f>VALUE(ROUNDUP(MONTH(Tabla1[[#This Row],[Fecha]])/3, 0))</f>
        <v>3</v>
      </c>
      <c r="L140" s="7">
        <f>VALUE(MONTH(Tabla1[[#This Row],[Fecha]]))</f>
        <v>8</v>
      </c>
      <c r="M140" s="10">
        <f>VALUE(DAY(Tabla1[[#This Row],[Fecha]]))</f>
        <v>3</v>
      </c>
      <c r="N140" s="10" t="str">
        <f>IF(Tabla1[[#This Row],[DiaMes]]&gt;=15,"2º Quincena","1º Quincena")</f>
        <v>1º Quincena</v>
      </c>
      <c r="O140" s="10">
        <f>VALUE(WEEKNUM(Tabla1[[#This Row],[Fecha]]))</f>
        <v>32</v>
      </c>
      <c r="P140" s="10" t="str">
        <f t="shared" si="2"/>
        <v>Martes</v>
      </c>
      <c r="Q140" s="10"/>
    </row>
    <row r="141" spans="1:17" x14ac:dyDescent="0.25">
      <c r="A141" s="7" t="s">
        <v>11</v>
      </c>
      <c r="B141" s="7" t="s">
        <v>12</v>
      </c>
      <c r="C141" s="7" t="s">
        <v>12</v>
      </c>
      <c r="D141" s="7" t="s">
        <v>13</v>
      </c>
      <c r="E141" s="8">
        <v>40394</v>
      </c>
      <c r="F141" s="9">
        <v>3.2256944444444442E-2</v>
      </c>
      <c r="G141" s="7" t="s">
        <v>14</v>
      </c>
      <c r="H141" s="16" t="s">
        <v>99</v>
      </c>
      <c r="I141" s="7">
        <v>0.14419999999999999</v>
      </c>
      <c r="J141" s="7">
        <f>VALUE(YEAR(Tabla1[[#This Row],[Fecha]]))</f>
        <v>2010</v>
      </c>
      <c r="K141" s="7">
        <f>VALUE(ROUNDUP(MONTH(Tabla1[[#This Row],[Fecha]])/3, 0))</f>
        <v>3</v>
      </c>
      <c r="L141" s="7">
        <f>VALUE(MONTH(Tabla1[[#This Row],[Fecha]]))</f>
        <v>8</v>
      </c>
      <c r="M141" s="10">
        <f>VALUE(DAY(Tabla1[[#This Row],[Fecha]]))</f>
        <v>4</v>
      </c>
      <c r="N141" s="10" t="str">
        <f>IF(Tabla1[[#This Row],[DiaMes]]&gt;=15,"2º Quincena","1º Quincena")</f>
        <v>1º Quincena</v>
      </c>
      <c r="O141" s="10">
        <f>VALUE(WEEKNUM(Tabla1[[#This Row],[Fecha]]))</f>
        <v>32</v>
      </c>
      <c r="P141" s="10" t="str">
        <f t="shared" si="2"/>
        <v>Míercoles</v>
      </c>
      <c r="Q141" s="10"/>
    </row>
    <row r="142" spans="1:17" x14ac:dyDescent="0.25">
      <c r="A142" s="7" t="s">
        <v>165</v>
      </c>
      <c r="B142" s="7" t="s">
        <v>16</v>
      </c>
      <c r="C142" s="7" t="s">
        <v>17</v>
      </c>
      <c r="D142" s="7" t="s">
        <v>18</v>
      </c>
      <c r="E142" s="8">
        <v>40394</v>
      </c>
      <c r="F142" s="9">
        <v>0.36086805555555551</v>
      </c>
      <c r="G142" s="7" t="s">
        <v>14</v>
      </c>
      <c r="H142" s="16" t="s">
        <v>23</v>
      </c>
      <c r="I142" s="7">
        <v>0</v>
      </c>
      <c r="J142" s="7">
        <f>VALUE(YEAR(Tabla1[[#This Row],[Fecha]]))</f>
        <v>2010</v>
      </c>
      <c r="K142" s="7">
        <f>VALUE(ROUNDUP(MONTH(Tabla1[[#This Row],[Fecha]])/3, 0))</f>
        <v>3</v>
      </c>
      <c r="L142" s="7">
        <f>VALUE(MONTH(Tabla1[[#This Row],[Fecha]]))</f>
        <v>8</v>
      </c>
      <c r="M142" s="10">
        <f>VALUE(DAY(Tabla1[[#This Row],[Fecha]]))</f>
        <v>4</v>
      </c>
      <c r="N142" s="10" t="str">
        <f>IF(Tabla1[[#This Row],[DiaMes]]&gt;=15,"2º Quincena","1º Quincena")</f>
        <v>1º Quincena</v>
      </c>
      <c r="O142" s="10">
        <f>VALUE(WEEKNUM(Tabla1[[#This Row],[Fecha]]))</f>
        <v>32</v>
      </c>
      <c r="P142" s="10" t="str">
        <f t="shared" si="2"/>
        <v>Míercoles</v>
      </c>
      <c r="Q142" s="10"/>
    </row>
    <row r="143" spans="1:17" x14ac:dyDescent="0.25">
      <c r="A143" s="7" t="s">
        <v>150</v>
      </c>
      <c r="B143" s="7" t="s">
        <v>16</v>
      </c>
      <c r="C143" s="7" t="s">
        <v>17</v>
      </c>
      <c r="D143" s="7" t="s">
        <v>18</v>
      </c>
      <c r="E143" s="8">
        <v>40394</v>
      </c>
      <c r="F143" s="9">
        <v>0.39134259259259263</v>
      </c>
      <c r="G143" s="7" t="s">
        <v>14</v>
      </c>
      <c r="H143" s="16" t="s">
        <v>23</v>
      </c>
      <c r="I143" s="7">
        <v>0</v>
      </c>
      <c r="J143" s="7">
        <f>VALUE(YEAR(Tabla1[[#This Row],[Fecha]]))</f>
        <v>2010</v>
      </c>
      <c r="K143" s="7">
        <f>VALUE(ROUNDUP(MONTH(Tabla1[[#This Row],[Fecha]])/3, 0))</f>
        <v>3</v>
      </c>
      <c r="L143" s="7">
        <f>VALUE(MONTH(Tabla1[[#This Row],[Fecha]]))</f>
        <v>8</v>
      </c>
      <c r="M143" s="10">
        <f>VALUE(DAY(Tabla1[[#This Row],[Fecha]]))</f>
        <v>4</v>
      </c>
      <c r="N143" s="10" t="str">
        <f>IF(Tabla1[[#This Row],[DiaMes]]&gt;=15,"2º Quincena","1º Quincena")</f>
        <v>1º Quincena</v>
      </c>
      <c r="O143" s="10">
        <f>VALUE(WEEKNUM(Tabla1[[#This Row],[Fecha]]))</f>
        <v>32</v>
      </c>
      <c r="P143" s="10" t="str">
        <f t="shared" si="2"/>
        <v>Míercoles</v>
      </c>
      <c r="Q143" s="10"/>
    </row>
    <row r="144" spans="1:17" x14ac:dyDescent="0.25">
      <c r="A144" s="7" t="s">
        <v>147</v>
      </c>
      <c r="B144" s="7" t="s">
        <v>16</v>
      </c>
      <c r="C144" s="7" t="s">
        <v>17</v>
      </c>
      <c r="D144" s="7" t="s">
        <v>18</v>
      </c>
      <c r="E144" s="8">
        <v>40394</v>
      </c>
      <c r="F144" s="9">
        <v>0.39864583333333337</v>
      </c>
      <c r="G144" s="7" t="s">
        <v>14</v>
      </c>
      <c r="H144" s="16" t="s">
        <v>64</v>
      </c>
      <c r="I144" s="7">
        <v>0</v>
      </c>
      <c r="J144" s="7">
        <f>VALUE(YEAR(Tabla1[[#This Row],[Fecha]]))</f>
        <v>2010</v>
      </c>
      <c r="K144" s="7">
        <f>VALUE(ROUNDUP(MONTH(Tabla1[[#This Row],[Fecha]])/3, 0))</f>
        <v>3</v>
      </c>
      <c r="L144" s="7">
        <f>VALUE(MONTH(Tabla1[[#This Row],[Fecha]]))</f>
        <v>8</v>
      </c>
      <c r="M144" s="10">
        <f>VALUE(DAY(Tabla1[[#This Row],[Fecha]]))</f>
        <v>4</v>
      </c>
      <c r="N144" s="10" t="str">
        <f>IF(Tabla1[[#This Row],[DiaMes]]&gt;=15,"2º Quincena","1º Quincena")</f>
        <v>1º Quincena</v>
      </c>
      <c r="O144" s="10">
        <f>VALUE(WEEKNUM(Tabla1[[#This Row],[Fecha]]))</f>
        <v>32</v>
      </c>
      <c r="P144" s="10" t="str">
        <f t="shared" si="2"/>
        <v>Míercoles</v>
      </c>
      <c r="Q144" s="10"/>
    </row>
    <row r="145" spans="1:17" x14ac:dyDescent="0.25">
      <c r="A145" s="7" t="s">
        <v>165</v>
      </c>
      <c r="B145" s="7" t="s">
        <v>16</v>
      </c>
      <c r="C145" s="7" t="s">
        <v>17</v>
      </c>
      <c r="D145" s="7" t="s">
        <v>18</v>
      </c>
      <c r="E145" s="8">
        <v>40394</v>
      </c>
      <c r="F145" s="9">
        <v>0.46248842592592593</v>
      </c>
      <c r="G145" s="7" t="s">
        <v>14</v>
      </c>
      <c r="H145" s="16" t="s">
        <v>23</v>
      </c>
      <c r="I145" s="7">
        <v>0</v>
      </c>
      <c r="J145" s="7">
        <f>VALUE(YEAR(Tabla1[[#This Row],[Fecha]]))</f>
        <v>2010</v>
      </c>
      <c r="K145" s="7">
        <f>VALUE(ROUNDUP(MONTH(Tabla1[[#This Row],[Fecha]])/3, 0))</f>
        <v>3</v>
      </c>
      <c r="L145" s="7">
        <f>VALUE(MONTH(Tabla1[[#This Row],[Fecha]]))</f>
        <v>8</v>
      </c>
      <c r="M145" s="10">
        <f>VALUE(DAY(Tabla1[[#This Row],[Fecha]]))</f>
        <v>4</v>
      </c>
      <c r="N145" s="10" t="str">
        <f>IF(Tabla1[[#This Row],[DiaMes]]&gt;=15,"2º Quincena","1º Quincena")</f>
        <v>1º Quincena</v>
      </c>
      <c r="O145" s="10">
        <f>VALUE(WEEKNUM(Tabla1[[#This Row],[Fecha]]))</f>
        <v>32</v>
      </c>
      <c r="P145" s="10" t="str">
        <f t="shared" si="2"/>
        <v>Míercoles</v>
      </c>
      <c r="Q145" s="10"/>
    </row>
    <row r="146" spans="1:17" x14ac:dyDescent="0.25">
      <c r="A146" s="7" t="s">
        <v>150</v>
      </c>
      <c r="B146" s="7" t="s">
        <v>16</v>
      </c>
      <c r="C146" s="7" t="s">
        <v>17</v>
      </c>
      <c r="D146" s="7" t="s">
        <v>18</v>
      </c>
      <c r="E146" s="8">
        <v>40394</v>
      </c>
      <c r="F146" s="9">
        <v>0.51505787037037043</v>
      </c>
      <c r="G146" s="7" t="s">
        <v>14</v>
      </c>
      <c r="H146" s="16" t="s">
        <v>100</v>
      </c>
      <c r="I146" s="7">
        <v>0</v>
      </c>
      <c r="J146" s="7">
        <f>VALUE(YEAR(Tabla1[[#This Row],[Fecha]]))</f>
        <v>2010</v>
      </c>
      <c r="K146" s="7">
        <f>VALUE(ROUNDUP(MONTH(Tabla1[[#This Row],[Fecha]])/3, 0))</f>
        <v>3</v>
      </c>
      <c r="L146" s="7">
        <f>VALUE(MONTH(Tabla1[[#This Row],[Fecha]]))</f>
        <v>8</v>
      </c>
      <c r="M146" s="10">
        <f>VALUE(DAY(Tabla1[[#This Row],[Fecha]]))</f>
        <v>4</v>
      </c>
      <c r="N146" s="10" t="str">
        <f>IF(Tabla1[[#This Row],[DiaMes]]&gt;=15,"2º Quincena","1º Quincena")</f>
        <v>1º Quincena</v>
      </c>
      <c r="O146" s="10">
        <f>VALUE(WEEKNUM(Tabla1[[#This Row],[Fecha]]))</f>
        <v>32</v>
      </c>
      <c r="P146" s="10" t="str">
        <f t="shared" si="2"/>
        <v>Míercoles</v>
      </c>
      <c r="Q146" s="10"/>
    </row>
    <row r="147" spans="1:17" x14ac:dyDescent="0.25">
      <c r="A147" s="7" t="s">
        <v>147</v>
      </c>
      <c r="B147" s="7" t="s">
        <v>16</v>
      </c>
      <c r="C147" s="7" t="s">
        <v>17</v>
      </c>
      <c r="D147" s="7" t="s">
        <v>18</v>
      </c>
      <c r="E147" s="8">
        <v>40394</v>
      </c>
      <c r="F147" s="9">
        <v>0.5848726851851852</v>
      </c>
      <c r="G147" s="7" t="s">
        <v>14</v>
      </c>
      <c r="H147" s="16" t="s">
        <v>39</v>
      </c>
      <c r="I147" s="7">
        <v>0</v>
      </c>
      <c r="J147" s="7">
        <f>VALUE(YEAR(Tabla1[[#This Row],[Fecha]]))</f>
        <v>2010</v>
      </c>
      <c r="K147" s="7">
        <f>VALUE(ROUNDUP(MONTH(Tabla1[[#This Row],[Fecha]])/3, 0))</f>
        <v>3</v>
      </c>
      <c r="L147" s="7">
        <f>VALUE(MONTH(Tabla1[[#This Row],[Fecha]]))</f>
        <v>8</v>
      </c>
      <c r="M147" s="10">
        <f>VALUE(DAY(Tabla1[[#This Row],[Fecha]]))</f>
        <v>4</v>
      </c>
      <c r="N147" s="10" t="str">
        <f>IF(Tabla1[[#This Row],[DiaMes]]&gt;=15,"2º Quincena","1º Quincena")</f>
        <v>1º Quincena</v>
      </c>
      <c r="O147" s="10">
        <f>VALUE(WEEKNUM(Tabla1[[#This Row],[Fecha]]))</f>
        <v>32</v>
      </c>
      <c r="P147" s="10" t="str">
        <f t="shared" si="2"/>
        <v>Míercoles</v>
      </c>
      <c r="Q147" s="10"/>
    </row>
    <row r="148" spans="1:17" x14ac:dyDescent="0.25">
      <c r="A148" s="7" t="s">
        <v>167</v>
      </c>
      <c r="B148" s="7" t="s">
        <v>16</v>
      </c>
      <c r="C148" s="7" t="s">
        <v>17</v>
      </c>
      <c r="D148" s="7" t="s">
        <v>18</v>
      </c>
      <c r="E148" s="8">
        <v>40394</v>
      </c>
      <c r="F148" s="9">
        <v>0.7319675925925927</v>
      </c>
      <c r="G148" s="7" t="s">
        <v>14</v>
      </c>
      <c r="H148" s="16" t="s">
        <v>101</v>
      </c>
      <c r="I148" s="7">
        <v>0</v>
      </c>
      <c r="J148" s="7">
        <f>VALUE(YEAR(Tabla1[[#This Row],[Fecha]]))</f>
        <v>2010</v>
      </c>
      <c r="K148" s="7">
        <f>VALUE(ROUNDUP(MONTH(Tabla1[[#This Row],[Fecha]])/3, 0))</f>
        <v>3</v>
      </c>
      <c r="L148" s="7">
        <f>VALUE(MONTH(Tabla1[[#This Row],[Fecha]]))</f>
        <v>8</v>
      </c>
      <c r="M148" s="10">
        <f>VALUE(DAY(Tabla1[[#This Row],[Fecha]]))</f>
        <v>4</v>
      </c>
      <c r="N148" s="10" t="str">
        <f>IF(Tabla1[[#This Row],[DiaMes]]&gt;=15,"2º Quincena","1º Quincena")</f>
        <v>1º Quincena</v>
      </c>
      <c r="O148" s="10">
        <f>VALUE(WEEKNUM(Tabla1[[#This Row],[Fecha]]))</f>
        <v>32</v>
      </c>
      <c r="P148" s="10" t="str">
        <f t="shared" si="2"/>
        <v>Míercoles</v>
      </c>
      <c r="Q148" s="10"/>
    </row>
    <row r="149" spans="1:17" x14ac:dyDescent="0.25">
      <c r="A149" s="7" t="s">
        <v>167</v>
      </c>
      <c r="B149" s="7" t="s">
        <v>16</v>
      </c>
      <c r="C149" s="7" t="s">
        <v>17</v>
      </c>
      <c r="D149" s="7" t="s">
        <v>18</v>
      </c>
      <c r="E149" s="8">
        <v>40394</v>
      </c>
      <c r="F149" s="9">
        <v>0.73210648148148139</v>
      </c>
      <c r="G149" s="7" t="s">
        <v>14</v>
      </c>
      <c r="H149" s="16" t="s">
        <v>66</v>
      </c>
      <c r="I149" s="7">
        <v>0</v>
      </c>
      <c r="J149" s="7">
        <f>VALUE(YEAR(Tabla1[[#This Row],[Fecha]]))</f>
        <v>2010</v>
      </c>
      <c r="K149" s="7">
        <f>VALUE(ROUNDUP(MONTH(Tabla1[[#This Row],[Fecha]])/3, 0))</f>
        <v>3</v>
      </c>
      <c r="L149" s="7">
        <f>VALUE(MONTH(Tabla1[[#This Row],[Fecha]]))</f>
        <v>8</v>
      </c>
      <c r="M149" s="10">
        <f>VALUE(DAY(Tabla1[[#This Row],[Fecha]]))</f>
        <v>4</v>
      </c>
      <c r="N149" s="10" t="str">
        <f>IF(Tabla1[[#This Row],[DiaMes]]&gt;=15,"2º Quincena","1º Quincena")</f>
        <v>1º Quincena</v>
      </c>
      <c r="O149" s="10">
        <f>VALUE(WEEKNUM(Tabla1[[#This Row],[Fecha]]))</f>
        <v>32</v>
      </c>
      <c r="P149" s="10" t="str">
        <f t="shared" si="2"/>
        <v>Míercoles</v>
      </c>
      <c r="Q149" s="10"/>
    </row>
    <row r="150" spans="1:17" x14ac:dyDescent="0.25">
      <c r="A150" s="7" t="s">
        <v>167</v>
      </c>
      <c r="B150" s="7" t="s">
        <v>16</v>
      </c>
      <c r="C150" s="7" t="s">
        <v>17</v>
      </c>
      <c r="D150" s="7" t="s">
        <v>18</v>
      </c>
      <c r="E150" s="8">
        <v>40394</v>
      </c>
      <c r="F150" s="9">
        <v>0.73263888888888884</v>
      </c>
      <c r="G150" s="7" t="s">
        <v>14</v>
      </c>
      <c r="H150" s="16" t="s">
        <v>102</v>
      </c>
      <c r="I150" s="7">
        <v>1.1186</v>
      </c>
      <c r="J150" s="7">
        <f>VALUE(YEAR(Tabla1[[#This Row],[Fecha]]))</f>
        <v>2010</v>
      </c>
      <c r="K150" s="7">
        <f>VALUE(ROUNDUP(MONTH(Tabla1[[#This Row],[Fecha]])/3, 0))</f>
        <v>3</v>
      </c>
      <c r="L150" s="7">
        <f>VALUE(MONTH(Tabla1[[#This Row],[Fecha]]))</f>
        <v>8</v>
      </c>
      <c r="M150" s="10">
        <f>VALUE(DAY(Tabla1[[#This Row],[Fecha]]))</f>
        <v>4</v>
      </c>
      <c r="N150" s="10" t="str">
        <f>IF(Tabla1[[#This Row],[DiaMes]]&gt;=15,"2º Quincena","1º Quincena")</f>
        <v>1º Quincena</v>
      </c>
      <c r="O150" s="10">
        <f>VALUE(WEEKNUM(Tabla1[[#This Row],[Fecha]]))</f>
        <v>32</v>
      </c>
      <c r="P150" s="10" t="str">
        <f t="shared" si="2"/>
        <v>Míercoles</v>
      </c>
      <c r="Q150" s="10"/>
    </row>
    <row r="151" spans="1:17" x14ac:dyDescent="0.25">
      <c r="A151" s="7" t="s">
        <v>149</v>
      </c>
      <c r="B151" s="7" t="s">
        <v>16</v>
      </c>
      <c r="C151" s="7" t="s">
        <v>17</v>
      </c>
      <c r="D151" s="7" t="s">
        <v>18</v>
      </c>
      <c r="E151" s="8">
        <v>40394</v>
      </c>
      <c r="F151" s="9">
        <v>0.74277777777777787</v>
      </c>
      <c r="G151" s="7" t="s">
        <v>14</v>
      </c>
      <c r="H151" s="16" t="s">
        <v>103</v>
      </c>
      <c r="I151" s="7">
        <v>0.34200000000000003</v>
      </c>
      <c r="J151" s="7">
        <f>VALUE(YEAR(Tabla1[[#This Row],[Fecha]]))</f>
        <v>2010</v>
      </c>
      <c r="K151" s="7">
        <f>VALUE(ROUNDUP(MONTH(Tabla1[[#This Row],[Fecha]])/3, 0))</f>
        <v>3</v>
      </c>
      <c r="L151" s="7">
        <f>VALUE(MONTH(Tabla1[[#This Row],[Fecha]]))</f>
        <v>8</v>
      </c>
      <c r="M151" s="10">
        <f>VALUE(DAY(Tabla1[[#This Row],[Fecha]]))</f>
        <v>4</v>
      </c>
      <c r="N151" s="10" t="str">
        <f>IF(Tabla1[[#This Row],[DiaMes]]&gt;=15,"2º Quincena","1º Quincena")</f>
        <v>1º Quincena</v>
      </c>
      <c r="O151" s="10">
        <f>VALUE(WEEKNUM(Tabla1[[#This Row],[Fecha]]))</f>
        <v>32</v>
      </c>
      <c r="P151" s="10" t="str">
        <f t="shared" si="2"/>
        <v>Míercoles</v>
      </c>
      <c r="Q151" s="10"/>
    </row>
    <row r="152" spans="1:17" x14ac:dyDescent="0.25">
      <c r="A152" s="7" t="s">
        <v>138</v>
      </c>
      <c r="B152" s="7" t="s">
        <v>16</v>
      </c>
      <c r="C152" s="7" t="s">
        <v>17</v>
      </c>
      <c r="D152" s="7" t="s">
        <v>18</v>
      </c>
      <c r="E152" s="8">
        <v>40394</v>
      </c>
      <c r="F152" s="9">
        <v>0.74755787037037036</v>
      </c>
      <c r="G152" s="7" t="s">
        <v>14</v>
      </c>
      <c r="H152" s="16" t="s">
        <v>104</v>
      </c>
      <c r="I152" s="7">
        <v>0.45600000000000002</v>
      </c>
      <c r="J152" s="7">
        <f>VALUE(YEAR(Tabla1[[#This Row],[Fecha]]))</f>
        <v>2010</v>
      </c>
      <c r="K152" s="7">
        <f>VALUE(ROUNDUP(MONTH(Tabla1[[#This Row],[Fecha]])/3, 0))</f>
        <v>3</v>
      </c>
      <c r="L152" s="7">
        <f>VALUE(MONTH(Tabla1[[#This Row],[Fecha]]))</f>
        <v>8</v>
      </c>
      <c r="M152" s="10">
        <f>VALUE(DAY(Tabla1[[#This Row],[Fecha]]))</f>
        <v>4</v>
      </c>
      <c r="N152" s="10" t="str">
        <f>IF(Tabla1[[#This Row],[DiaMes]]&gt;=15,"2º Quincena","1º Quincena")</f>
        <v>1º Quincena</v>
      </c>
      <c r="O152" s="10">
        <f>VALUE(WEEKNUM(Tabla1[[#This Row],[Fecha]]))</f>
        <v>32</v>
      </c>
      <c r="P152" s="10" t="str">
        <f t="shared" si="2"/>
        <v>Míercoles</v>
      </c>
      <c r="Q152" s="10"/>
    </row>
    <row r="153" spans="1:17" x14ac:dyDescent="0.25">
      <c r="A153" s="7" t="s">
        <v>148</v>
      </c>
      <c r="B153" s="7" t="s">
        <v>26</v>
      </c>
      <c r="C153" s="7" t="s">
        <v>12</v>
      </c>
      <c r="D153" s="7" t="s">
        <v>18</v>
      </c>
      <c r="E153" s="8">
        <v>40394</v>
      </c>
      <c r="F153" s="9">
        <v>0.7580324074074074</v>
      </c>
      <c r="G153" s="7" t="s">
        <v>14</v>
      </c>
      <c r="H153" s="16" t="s">
        <v>12</v>
      </c>
      <c r="I153" s="7">
        <v>0.15</v>
      </c>
      <c r="J153" s="7">
        <f>VALUE(YEAR(Tabla1[[#This Row],[Fecha]]))</f>
        <v>2010</v>
      </c>
      <c r="K153" s="7">
        <f>VALUE(ROUNDUP(MONTH(Tabla1[[#This Row],[Fecha]])/3, 0))</f>
        <v>3</v>
      </c>
      <c r="L153" s="7">
        <f>VALUE(MONTH(Tabla1[[#This Row],[Fecha]]))</f>
        <v>8</v>
      </c>
      <c r="M153" s="10">
        <f>VALUE(DAY(Tabla1[[#This Row],[Fecha]]))</f>
        <v>4</v>
      </c>
      <c r="N153" s="10" t="str">
        <f>IF(Tabla1[[#This Row],[DiaMes]]&gt;=15,"2º Quincena","1º Quincena")</f>
        <v>1º Quincena</v>
      </c>
      <c r="O153" s="10">
        <f>VALUE(WEEKNUM(Tabla1[[#This Row],[Fecha]]))</f>
        <v>32</v>
      </c>
      <c r="P153" s="10" t="str">
        <f t="shared" si="2"/>
        <v>Míercoles</v>
      </c>
      <c r="Q153" s="10"/>
    </row>
    <row r="154" spans="1:17" x14ac:dyDescent="0.25">
      <c r="A154" s="7" t="s">
        <v>167</v>
      </c>
      <c r="B154" s="7" t="s">
        <v>26</v>
      </c>
      <c r="C154" s="7" t="s">
        <v>12</v>
      </c>
      <c r="D154" s="7" t="s">
        <v>18</v>
      </c>
      <c r="E154" s="8">
        <v>40394</v>
      </c>
      <c r="F154" s="9">
        <v>0.77271990740740737</v>
      </c>
      <c r="G154" s="7" t="s">
        <v>14</v>
      </c>
      <c r="H154" s="16" t="s">
        <v>12</v>
      </c>
      <c r="I154" s="7">
        <v>0.15</v>
      </c>
      <c r="J154" s="7">
        <f>VALUE(YEAR(Tabla1[[#This Row],[Fecha]]))</f>
        <v>2010</v>
      </c>
      <c r="K154" s="7">
        <f>VALUE(ROUNDUP(MONTH(Tabla1[[#This Row],[Fecha]])/3, 0))</f>
        <v>3</v>
      </c>
      <c r="L154" s="7">
        <f>VALUE(MONTH(Tabla1[[#This Row],[Fecha]]))</f>
        <v>8</v>
      </c>
      <c r="M154" s="10">
        <f>VALUE(DAY(Tabla1[[#This Row],[Fecha]]))</f>
        <v>4</v>
      </c>
      <c r="N154" s="10" t="str">
        <f>IF(Tabla1[[#This Row],[DiaMes]]&gt;=15,"2º Quincena","1º Quincena")</f>
        <v>1º Quincena</v>
      </c>
      <c r="O154" s="10">
        <f>VALUE(WEEKNUM(Tabla1[[#This Row],[Fecha]]))</f>
        <v>32</v>
      </c>
      <c r="P154" s="10" t="str">
        <f t="shared" si="2"/>
        <v>Míercoles</v>
      </c>
      <c r="Q154" s="10"/>
    </row>
    <row r="155" spans="1:17" x14ac:dyDescent="0.25">
      <c r="A155" s="7" t="s">
        <v>138</v>
      </c>
      <c r="B155" s="7" t="s">
        <v>16</v>
      </c>
      <c r="C155" s="7" t="s">
        <v>17</v>
      </c>
      <c r="D155" s="7" t="s">
        <v>18</v>
      </c>
      <c r="E155" s="8">
        <v>40394</v>
      </c>
      <c r="F155" s="9">
        <v>0.78590277777777784</v>
      </c>
      <c r="G155" s="7" t="s">
        <v>14</v>
      </c>
      <c r="H155" s="16" t="s">
        <v>23</v>
      </c>
      <c r="I155" s="7">
        <v>0.159</v>
      </c>
      <c r="J155" s="7">
        <f>VALUE(YEAR(Tabla1[[#This Row],[Fecha]]))</f>
        <v>2010</v>
      </c>
      <c r="K155" s="7">
        <f>VALUE(ROUNDUP(MONTH(Tabla1[[#This Row],[Fecha]])/3, 0))</f>
        <v>3</v>
      </c>
      <c r="L155" s="7">
        <f>VALUE(MONTH(Tabla1[[#This Row],[Fecha]]))</f>
        <v>8</v>
      </c>
      <c r="M155" s="10">
        <f>VALUE(DAY(Tabla1[[#This Row],[Fecha]]))</f>
        <v>4</v>
      </c>
      <c r="N155" s="10" t="str">
        <f>IF(Tabla1[[#This Row],[DiaMes]]&gt;=15,"2º Quincena","1º Quincena")</f>
        <v>1º Quincena</v>
      </c>
      <c r="O155" s="10">
        <f>VALUE(WEEKNUM(Tabla1[[#This Row],[Fecha]]))</f>
        <v>32</v>
      </c>
      <c r="P155" s="10" t="str">
        <f t="shared" si="2"/>
        <v>Míercoles</v>
      </c>
      <c r="Q155" s="10"/>
    </row>
    <row r="156" spans="1:17" x14ac:dyDescent="0.25">
      <c r="A156" s="7" t="s">
        <v>138</v>
      </c>
      <c r="B156" s="7" t="s">
        <v>16</v>
      </c>
      <c r="C156" s="7" t="s">
        <v>17</v>
      </c>
      <c r="D156" s="7" t="s">
        <v>18</v>
      </c>
      <c r="E156" s="8">
        <v>40394</v>
      </c>
      <c r="F156" s="9">
        <v>0.78606481481481483</v>
      </c>
      <c r="G156" s="7" t="s">
        <v>14</v>
      </c>
      <c r="H156" s="16" t="s">
        <v>23</v>
      </c>
      <c r="I156" s="7">
        <v>0.159</v>
      </c>
      <c r="J156" s="7">
        <f>VALUE(YEAR(Tabla1[[#This Row],[Fecha]]))</f>
        <v>2010</v>
      </c>
      <c r="K156" s="7">
        <f>VALUE(ROUNDUP(MONTH(Tabla1[[#This Row],[Fecha]])/3, 0))</f>
        <v>3</v>
      </c>
      <c r="L156" s="7">
        <f>VALUE(MONTH(Tabla1[[#This Row],[Fecha]]))</f>
        <v>8</v>
      </c>
      <c r="M156" s="10">
        <f>VALUE(DAY(Tabla1[[#This Row],[Fecha]]))</f>
        <v>4</v>
      </c>
      <c r="N156" s="10" t="str">
        <f>IF(Tabla1[[#This Row],[DiaMes]]&gt;=15,"2º Quincena","1º Quincena")</f>
        <v>1º Quincena</v>
      </c>
      <c r="O156" s="10">
        <f>VALUE(WEEKNUM(Tabla1[[#This Row],[Fecha]]))</f>
        <v>32</v>
      </c>
      <c r="P156" s="10" t="str">
        <f t="shared" si="2"/>
        <v>Míercoles</v>
      </c>
      <c r="Q156" s="10"/>
    </row>
    <row r="157" spans="1:17" x14ac:dyDescent="0.25">
      <c r="A157" s="7" t="s">
        <v>152</v>
      </c>
      <c r="B157" s="7" t="s">
        <v>16</v>
      </c>
      <c r="C157" s="7" t="s">
        <v>17</v>
      </c>
      <c r="D157" s="7" t="s">
        <v>42</v>
      </c>
      <c r="E157" s="8">
        <v>40394</v>
      </c>
      <c r="F157" s="9">
        <v>0.78630787037037031</v>
      </c>
      <c r="G157" s="7" t="s">
        <v>14</v>
      </c>
      <c r="H157" s="16" t="s">
        <v>22</v>
      </c>
      <c r="I157" s="7">
        <v>0.183</v>
      </c>
      <c r="J157" s="7">
        <f>VALUE(YEAR(Tabla1[[#This Row],[Fecha]]))</f>
        <v>2010</v>
      </c>
      <c r="K157" s="7">
        <f>VALUE(ROUNDUP(MONTH(Tabla1[[#This Row],[Fecha]])/3, 0))</f>
        <v>3</v>
      </c>
      <c r="L157" s="7">
        <f>VALUE(MONTH(Tabla1[[#This Row],[Fecha]]))</f>
        <v>8</v>
      </c>
      <c r="M157" s="10">
        <f>VALUE(DAY(Tabla1[[#This Row],[Fecha]]))</f>
        <v>4</v>
      </c>
      <c r="N157" s="10" t="str">
        <f>IF(Tabla1[[#This Row],[DiaMes]]&gt;=15,"2º Quincena","1º Quincena")</f>
        <v>1º Quincena</v>
      </c>
      <c r="O157" s="10">
        <f>VALUE(WEEKNUM(Tabla1[[#This Row],[Fecha]]))</f>
        <v>32</v>
      </c>
      <c r="P157" s="10" t="str">
        <f t="shared" si="2"/>
        <v>Míercoles</v>
      </c>
      <c r="Q157" s="10"/>
    </row>
    <row r="158" spans="1:17" x14ac:dyDescent="0.25">
      <c r="A158" s="7" t="s">
        <v>147</v>
      </c>
      <c r="B158" s="7" t="s">
        <v>16</v>
      </c>
      <c r="C158" s="7" t="s">
        <v>17</v>
      </c>
      <c r="D158" s="7" t="s">
        <v>18</v>
      </c>
      <c r="E158" s="8">
        <v>40394</v>
      </c>
      <c r="F158" s="9">
        <v>0.7874768518518519</v>
      </c>
      <c r="G158" s="7" t="s">
        <v>14</v>
      </c>
      <c r="H158" s="16" t="s">
        <v>79</v>
      </c>
      <c r="I158" s="7">
        <v>0.54</v>
      </c>
      <c r="J158" s="7">
        <f>VALUE(YEAR(Tabla1[[#This Row],[Fecha]]))</f>
        <v>2010</v>
      </c>
      <c r="K158" s="7">
        <f>VALUE(ROUNDUP(MONTH(Tabla1[[#This Row],[Fecha]])/3, 0))</f>
        <v>3</v>
      </c>
      <c r="L158" s="7">
        <f>VALUE(MONTH(Tabla1[[#This Row],[Fecha]]))</f>
        <v>8</v>
      </c>
      <c r="M158" s="10">
        <f>VALUE(DAY(Tabla1[[#This Row],[Fecha]]))</f>
        <v>4</v>
      </c>
      <c r="N158" s="10" t="str">
        <f>IF(Tabla1[[#This Row],[DiaMes]]&gt;=15,"2º Quincena","1º Quincena")</f>
        <v>1º Quincena</v>
      </c>
      <c r="O158" s="10">
        <f>VALUE(WEEKNUM(Tabla1[[#This Row],[Fecha]]))</f>
        <v>32</v>
      </c>
      <c r="P158" s="10" t="str">
        <f t="shared" si="2"/>
        <v>Míercoles</v>
      </c>
      <c r="Q158" s="10"/>
    </row>
    <row r="159" spans="1:17" x14ac:dyDescent="0.25">
      <c r="A159" s="7" t="s">
        <v>11</v>
      </c>
      <c r="B159" s="7" t="s">
        <v>12</v>
      </c>
      <c r="C159" s="7" t="s">
        <v>12</v>
      </c>
      <c r="D159" s="7" t="s">
        <v>13</v>
      </c>
      <c r="E159" s="8">
        <v>40395</v>
      </c>
      <c r="F159" s="9">
        <v>1.019675925925926E-2</v>
      </c>
      <c r="G159" s="7" t="s">
        <v>14</v>
      </c>
      <c r="H159" s="16" t="s">
        <v>105</v>
      </c>
      <c r="I159" s="7">
        <v>0.17580000000000001</v>
      </c>
      <c r="J159" s="7">
        <f>VALUE(YEAR(Tabla1[[#This Row],[Fecha]]))</f>
        <v>2010</v>
      </c>
      <c r="K159" s="7">
        <f>VALUE(ROUNDUP(MONTH(Tabla1[[#This Row],[Fecha]])/3, 0))</f>
        <v>3</v>
      </c>
      <c r="L159" s="7">
        <f>VALUE(MONTH(Tabla1[[#This Row],[Fecha]]))</f>
        <v>8</v>
      </c>
      <c r="M159" s="10">
        <f>VALUE(DAY(Tabla1[[#This Row],[Fecha]]))</f>
        <v>5</v>
      </c>
      <c r="N159" s="10" t="str">
        <f>IF(Tabla1[[#This Row],[DiaMes]]&gt;=15,"2º Quincena","1º Quincena")</f>
        <v>1º Quincena</v>
      </c>
      <c r="O159" s="10">
        <f>VALUE(WEEKNUM(Tabla1[[#This Row],[Fecha]]))</f>
        <v>32</v>
      </c>
      <c r="P159" s="10" t="str">
        <f t="shared" si="2"/>
        <v>Jueves</v>
      </c>
      <c r="Q159" s="10"/>
    </row>
    <row r="160" spans="1:17" x14ac:dyDescent="0.25">
      <c r="A160" s="7" t="s">
        <v>150</v>
      </c>
      <c r="B160" s="7" t="s">
        <v>16</v>
      </c>
      <c r="C160" s="7" t="s">
        <v>17</v>
      </c>
      <c r="D160" s="7" t="s">
        <v>18</v>
      </c>
      <c r="E160" s="8">
        <v>40395</v>
      </c>
      <c r="F160" s="9">
        <v>0.44751157407407405</v>
      </c>
      <c r="G160" s="7" t="s">
        <v>14</v>
      </c>
      <c r="H160" s="16" t="s">
        <v>106</v>
      </c>
      <c r="I160" s="7">
        <v>0</v>
      </c>
      <c r="J160" s="7">
        <f>VALUE(YEAR(Tabla1[[#This Row],[Fecha]]))</f>
        <v>2010</v>
      </c>
      <c r="K160" s="7">
        <f>VALUE(ROUNDUP(MONTH(Tabla1[[#This Row],[Fecha]])/3, 0))</f>
        <v>3</v>
      </c>
      <c r="L160" s="7">
        <f>VALUE(MONTH(Tabla1[[#This Row],[Fecha]]))</f>
        <v>8</v>
      </c>
      <c r="M160" s="10">
        <f>VALUE(DAY(Tabla1[[#This Row],[Fecha]]))</f>
        <v>5</v>
      </c>
      <c r="N160" s="10" t="str">
        <f>IF(Tabla1[[#This Row],[DiaMes]]&gt;=15,"2º Quincena","1º Quincena")</f>
        <v>1º Quincena</v>
      </c>
      <c r="O160" s="10">
        <f>VALUE(WEEKNUM(Tabla1[[#This Row],[Fecha]]))</f>
        <v>32</v>
      </c>
      <c r="P160" s="10" t="str">
        <f t="shared" si="2"/>
        <v>Jueves</v>
      </c>
      <c r="Q160" s="10"/>
    </row>
    <row r="161" spans="1:17" x14ac:dyDescent="0.25">
      <c r="A161" s="7" t="s">
        <v>145</v>
      </c>
      <c r="B161" s="7" t="s">
        <v>26</v>
      </c>
      <c r="C161" s="7" t="s">
        <v>12</v>
      </c>
      <c r="D161" s="7" t="s">
        <v>24</v>
      </c>
      <c r="E161" s="8">
        <v>40395</v>
      </c>
      <c r="F161" s="9">
        <v>0.98181712962962964</v>
      </c>
      <c r="G161" s="7" t="s">
        <v>14</v>
      </c>
      <c r="H161" s="16" t="s">
        <v>12</v>
      </c>
      <c r="I161" s="7">
        <v>0.15</v>
      </c>
      <c r="J161" s="7">
        <f>VALUE(YEAR(Tabla1[[#This Row],[Fecha]]))</f>
        <v>2010</v>
      </c>
      <c r="K161" s="7">
        <f>VALUE(ROUNDUP(MONTH(Tabla1[[#This Row],[Fecha]])/3, 0))</f>
        <v>3</v>
      </c>
      <c r="L161" s="7">
        <f>VALUE(MONTH(Tabla1[[#This Row],[Fecha]]))</f>
        <v>8</v>
      </c>
      <c r="M161" s="10">
        <f>VALUE(DAY(Tabla1[[#This Row],[Fecha]]))</f>
        <v>5</v>
      </c>
      <c r="N161" s="10" t="str">
        <f>IF(Tabla1[[#This Row],[DiaMes]]&gt;=15,"2º Quincena","1º Quincena")</f>
        <v>1º Quincena</v>
      </c>
      <c r="O161" s="10">
        <f>VALUE(WEEKNUM(Tabla1[[#This Row],[Fecha]]))</f>
        <v>32</v>
      </c>
      <c r="P161" s="10" t="str">
        <f t="shared" si="2"/>
        <v>Jueves</v>
      </c>
      <c r="Q161" s="10"/>
    </row>
    <row r="162" spans="1:17" x14ac:dyDescent="0.25">
      <c r="A162" s="7" t="s">
        <v>145</v>
      </c>
      <c r="B162" s="7" t="s">
        <v>26</v>
      </c>
      <c r="C162" s="7" t="s">
        <v>12</v>
      </c>
      <c r="D162" s="7" t="s">
        <v>24</v>
      </c>
      <c r="E162" s="8">
        <v>40395</v>
      </c>
      <c r="F162" s="9">
        <v>0.98185185185185186</v>
      </c>
      <c r="G162" s="7" t="s">
        <v>14</v>
      </c>
      <c r="H162" s="16" t="s">
        <v>12</v>
      </c>
      <c r="I162" s="7">
        <v>0.15</v>
      </c>
      <c r="J162" s="7">
        <f>VALUE(YEAR(Tabla1[[#This Row],[Fecha]]))</f>
        <v>2010</v>
      </c>
      <c r="K162" s="7">
        <f>VALUE(ROUNDUP(MONTH(Tabla1[[#This Row],[Fecha]])/3, 0))</f>
        <v>3</v>
      </c>
      <c r="L162" s="7">
        <f>VALUE(MONTH(Tabla1[[#This Row],[Fecha]]))</f>
        <v>8</v>
      </c>
      <c r="M162" s="10">
        <f>VALUE(DAY(Tabla1[[#This Row],[Fecha]]))</f>
        <v>5</v>
      </c>
      <c r="N162" s="10" t="str">
        <f>IF(Tabla1[[#This Row],[DiaMes]]&gt;=15,"2º Quincena","1º Quincena")</f>
        <v>1º Quincena</v>
      </c>
      <c r="O162" s="10">
        <f>VALUE(WEEKNUM(Tabla1[[#This Row],[Fecha]]))</f>
        <v>32</v>
      </c>
      <c r="P162" s="10" t="str">
        <f t="shared" si="2"/>
        <v>Jueves</v>
      </c>
      <c r="Q162" s="10"/>
    </row>
    <row r="163" spans="1:17" x14ac:dyDescent="0.25">
      <c r="A163" s="7" t="s">
        <v>145</v>
      </c>
      <c r="B163" s="7" t="s">
        <v>26</v>
      </c>
      <c r="C163" s="7" t="s">
        <v>12</v>
      </c>
      <c r="D163" s="7" t="s">
        <v>24</v>
      </c>
      <c r="E163" s="8">
        <v>40395</v>
      </c>
      <c r="F163" s="9">
        <v>0.99686342592592592</v>
      </c>
      <c r="G163" s="7" t="s">
        <v>14</v>
      </c>
      <c r="H163" s="16" t="s">
        <v>12</v>
      </c>
      <c r="I163" s="7">
        <v>0.15</v>
      </c>
      <c r="J163" s="7">
        <f>VALUE(YEAR(Tabla1[[#This Row],[Fecha]]))</f>
        <v>2010</v>
      </c>
      <c r="K163" s="7">
        <f>VALUE(ROUNDUP(MONTH(Tabla1[[#This Row],[Fecha]])/3, 0))</f>
        <v>3</v>
      </c>
      <c r="L163" s="7">
        <f>VALUE(MONTH(Tabla1[[#This Row],[Fecha]]))</f>
        <v>8</v>
      </c>
      <c r="M163" s="10">
        <f>VALUE(DAY(Tabla1[[#This Row],[Fecha]]))</f>
        <v>5</v>
      </c>
      <c r="N163" s="10" t="str">
        <f>IF(Tabla1[[#This Row],[DiaMes]]&gt;=15,"2º Quincena","1º Quincena")</f>
        <v>1º Quincena</v>
      </c>
      <c r="O163" s="10">
        <f>VALUE(WEEKNUM(Tabla1[[#This Row],[Fecha]]))</f>
        <v>32</v>
      </c>
      <c r="P163" s="10" t="str">
        <f t="shared" si="2"/>
        <v>Jueves</v>
      </c>
      <c r="Q163" s="10"/>
    </row>
    <row r="164" spans="1:17" x14ac:dyDescent="0.25">
      <c r="A164" s="7" t="s">
        <v>11</v>
      </c>
      <c r="B164" s="7" t="s">
        <v>12</v>
      </c>
      <c r="C164" s="7" t="s">
        <v>12</v>
      </c>
      <c r="D164" s="7" t="s">
        <v>13</v>
      </c>
      <c r="E164" s="8">
        <v>40396</v>
      </c>
      <c r="F164" s="9">
        <v>1.4351851851851852E-2</v>
      </c>
      <c r="G164" s="7" t="s">
        <v>14</v>
      </c>
      <c r="H164" s="16" t="s">
        <v>107</v>
      </c>
      <c r="I164" s="7">
        <v>0.30159999999999998</v>
      </c>
      <c r="J164" s="7">
        <f>VALUE(YEAR(Tabla1[[#This Row],[Fecha]]))</f>
        <v>2010</v>
      </c>
      <c r="K164" s="7">
        <f>VALUE(ROUNDUP(MONTH(Tabla1[[#This Row],[Fecha]])/3, 0))</f>
        <v>3</v>
      </c>
      <c r="L164" s="7">
        <f>VALUE(MONTH(Tabla1[[#This Row],[Fecha]]))</f>
        <v>8</v>
      </c>
      <c r="M164" s="10">
        <f>VALUE(DAY(Tabla1[[#This Row],[Fecha]]))</f>
        <v>6</v>
      </c>
      <c r="N164" s="10" t="str">
        <f>IF(Tabla1[[#This Row],[DiaMes]]&gt;=15,"2º Quincena","1º Quincena")</f>
        <v>1º Quincena</v>
      </c>
      <c r="O164" s="10">
        <f>VALUE(WEEKNUM(Tabla1[[#This Row],[Fecha]]))</f>
        <v>32</v>
      </c>
      <c r="P164" s="10" t="str">
        <f t="shared" si="2"/>
        <v>Viernes</v>
      </c>
      <c r="Q164" s="10"/>
    </row>
    <row r="165" spans="1:17" x14ac:dyDescent="0.25">
      <c r="A165" s="7" t="s">
        <v>138</v>
      </c>
      <c r="B165" s="7" t="s">
        <v>16</v>
      </c>
      <c r="C165" s="7" t="s">
        <v>17</v>
      </c>
      <c r="D165" s="7" t="s">
        <v>18</v>
      </c>
      <c r="E165" s="8">
        <v>40396</v>
      </c>
      <c r="F165" s="9">
        <v>0.4722453703703704</v>
      </c>
      <c r="G165" s="7" t="s">
        <v>14</v>
      </c>
      <c r="H165" s="16" t="s">
        <v>40</v>
      </c>
      <c r="I165" s="7">
        <v>0</v>
      </c>
      <c r="J165" s="7">
        <f>VALUE(YEAR(Tabla1[[#This Row],[Fecha]]))</f>
        <v>2010</v>
      </c>
      <c r="K165" s="7">
        <f>VALUE(ROUNDUP(MONTH(Tabla1[[#This Row],[Fecha]])/3, 0))</f>
        <v>3</v>
      </c>
      <c r="L165" s="7">
        <f>VALUE(MONTH(Tabla1[[#This Row],[Fecha]]))</f>
        <v>8</v>
      </c>
      <c r="M165" s="10">
        <f>VALUE(DAY(Tabla1[[#This Row],[Fecha]]))</f>
        <v>6</v>
      </c>
      <c r="N165" s="10" t="str">
        <f>IF(Tabla1[[#This Row],[DiaMes]]&gt;=15,"2º Quincena","1º Quincena")</f>
        <v>1º Quincena</v>
      </c>
      <c r="O165" s="10">
        <f>VALUE(WEEKNUM(Tabla1[[#This Row],[Fecha]]))</f>
        <v>32</v>
      </c>
      <c r="P165" s="10" t="str">
        <f t="shared" si="2"/>
        <v>Viernes</v>
      </c>
      <c r="Q165" s="10"/>
    </row>
    <row r="166" spans="1:17" x14ac:dyDescent="0.25">
      <c r="A166" s="7" t="s">
        <v>138</v>
      </c>
      <c r="B166" s="7" t="s">
        <v>16</v>
      </c>
      <c r="C166" s="7" t="s">
        <v>17</v>
      </c>
      <c r="D166" s="7" t="s">
        <v>18</v>
      </c>
      <c r="E166" s="8">
        <v>40396</v>
      </c>
      <c r="F166" s="9">
        <v>0.49652777777777773</v>
      </c>
      <c r="G166" s="7" t="s">
        <v>14</v>
      </c>
      <c r="H166" s="16" t="s">
        <v>55</v>
      </c>
      <c r="I166" s="7">
        <v>0</v>
      </c>
      <c r="J166" s="7">
        <f>VALUE(YEAR(Tabla1[[#This Row],[Fecha]]))</f>
        <v>2010</v>
      </c>
      <c r="K166" s="7">
        <f>VALUE(ROUNDUP(MONTH(Tabla1[[#This Row],[Fecha]])/3, 0))</f>
        <v>3</v>
      </c>
      <c r="L166" s="7">
        <f>VALUE(MONTH(Tabla1[[#This Row],[Fecha]]))</f>
        <v>8</v>
      </c>
      <c r="M166" s="10">
        <f>VALUE(DAY(Tabla1[[#This Row],[Fecha]]))</f>
        <v>6</v>
      </c>
      <c r="N166" s="10" t="str">
        <f>IF(Tabla1[[#This Row],[DiaMes]]&gt;=15,"2º Quincena","1º Quincena")</f>
        <v>1º Quincena</v>
      </c>
      <c r="O166" s="10">
        <f>VALUE(WEEKNUM(Tabla1[[#This Row],[Fecha]]))</f>
        <v>32</v>
      </c>
      <c r="P166" s="10" t="str">
        <f t="shared" si="2"/>
        <v>Viernes</v>
      </c>
      <c r="Q166" s="10"/>
    </row>
    <row r="167" spans="1:17" x14ac:dyDescent="0.25">
      <c r="A167" s="7" t="s">
        <v>150</v>
      </c>
      <c r="B167" s="7" t="s">
        <v>16</v>
      </c>
      <c r="C167" s="7" t="s">
        <v>17</v>
      </c>
      <c r="D167" s="7" t="s">
        <v>18</v>
      </c>
      <c r="E167" s="8">
        <v>40396</v>
      </c>
      <c r="F167" s="9">
        <v>0.55563657407407407</v>
      </c>
      <c r="G167" s="7" t="s">
        <v>14</v>
      </c>
      <c r="H167" s="16" t="s">
        <v>55</v>
      </c>
      <c r="I167" s="7">
        <v>0</v>
      </c>
      <c r="J167" s="7">
        <f>VALUE(YEAR(Tabla1[[#This Row],[Fecha]]))</f>
        <v>2010</v>
      </c>
      <c r="K167" s="7">
        <f>VALUE(ROUNDUP(MONTH(Tabla1[[#This Row],[Fecha]])/3, 0))</f>
        <v>3</v>
      </c>
      <c r="L167" s="7">
        <f>VALUE(MONTH(Tabla1[[#This Row],[Fecha]]))</f>
        <v>8</v>
      </c>
      <c r="M167" s="10">
        <f>VALUE(DAY(Tabla1[[#This Row],[Fecha]]))</f>
        <v>6</v>
      </c>
      <c r="N167" s="10" t="str">
        <f>IF(Tabla1[[#This Row],[DiaMes]]&gt;=15,"2º Quincena","1º Quincena")</f>
        <v>1º Quincena</v>
      </c>
      <c r="O167" s="10">
        <f>VALUE(WEEKNUM(Tabla1[[#This Row],[Fecha]]))</f>
        <v>32</v>
      </c>
      <c r="P167" s="10" t="str">
        <f t="shared" si="2"/>
        <v>Viernes</v>
      </c>
      <c r="Q167" s="10"/>
    </row>
    <row r="168" spans="1:17" x14ac:dyDescent="0.25">
      <c r="A168" s="7" t="s">
        <v>147</v>
      </c>
      <c r="B168" s="7" t="s">
        <v>16</v>
      </c>
      <c r="C168" s="7" t="s">
        <v>17</v>
      </c>
      <c r="D168" s="7" t="s">
        <v>18</v>
      </c>
      <c r="E168" s="8">
        <v>40396</v>
      </c>
      <c r="F168" s="9">
        <v>0.63533564814814814</v>
      </c>
      <c r="G168" s="7" t="s">
        <v>14</v>
      </c>
      <c r="H168" s="16" t="s">
        <v>108</v>
      </c>
      <c r="I168" s="7">
        <v>0</v>
      </c>
      <c r="J168" s="7">
        <f>VALUE(YEAR(Tabla1[[#This Row],[Fecha]]))</f>
        <v>2010</v>
      </c>
      <c r="K168" s="7">
        <f>VALUE(ROUNDUP(MONTH(Tabla1[[#This Row],[Fecha]])/3, 0))</f>
        <v>3</v>
      </c>
      <c r="L168" s="7">
        <f>VALUE(MONTH(Tabla1[[#This Row],[Fecha]]))</f>
        <v>8</v>
      </c>
      <c r="M168" s="10">
        <f>VALUE(DAY(Tabla1[[#This Row],[Fecha]]))</f>
        <v>6</v>
      </c>
      <c r="N168" s="10" t="str">
        <f>IF(Tabla1[[#This Row],[DiaMes]]&gt;=15,"2º Quincena","1º Quincena")</f>
        <v>1º Quincena</v>
      </c>
      <c r="O168" s="10">
        <f>VALUE(WEEKNUM(Tabla1[[#This Row],[Fecha]]))</f>
        <v>32</v>
      </c>
      <c r="P168" s="10" t="str">
        <f t="shared" si="2"/>
        <v>Viernes</v>
      </c>
      <c r="Q168" s="10"/>
    </row>
    <row r="169" spans="1:17" x14ac:dyDescent="0.25">
      <c r="A169" s="7" t="s">
        <v>138</v>
      </c>
      <c r="B169" s="7" t="s">
        <v>16</v>
      </c>
      <c r="C169" s="7" t="s">
        <v>17</v>
      </c>
      <c r="D169" s="7" t="s">
        <v>18</v>
      </c>
      <c r="E169" s="8">
        <v>40396</v>
      </c>
      <c r="F169" s="9">
        <v>0.75783564814814808</v>
      </c>
      <c r="G169" s="7" t="s">
        <v>14</v>
      </c>
      <c r="H169" s="16" t="s">
        <v>94</v>
      </c>
      <c r="I169" s="7">
        <v>0</v>
      </c>
      <c r="J169" s="7">
        <f>VALUE(YEAR(Tabla1[[#This Row],[Fecha]]))</f>
        <v>2010</v>
      </c>
      <c r="K169" s="7">
        <f>VALUE(ROUNDUP(MONTH(Tabla1[[#This Row],[Fecha]])/3, 0))</f>
        <v>3</v>
      </c>
      <c r="L169" s="7">
        <f>VALUE(MONTH(Tabla1[[#This Row],[Fecha]]))</f>
        <v>8</v>
      </c>
      <c r="M169" s="10">
        <f>VALUE(DAY(Tabla1[[#This Row],[Fecha]]))</f>
        <v>6</v>
      </c>
      <c r="N169" s="10" t="str">
        <f>IF(Tabla1[[#This Row],[DiaMes]]&gt;=15,"2º Quincena","1º Quincena")</f>
        <v>1º Quincena</v>
      </c>
      <c r="O169" s="10">
        <f>VALUE(WEEKNUM(Tabla1[[#This Row],[Fecha]]))</f>
        <v>32</v>
      </c>
      <c r="P169" s="10" t="str">
        <f t="shared" si="2"/>
        <v>Viernes</v>
      </c>
      <c r="Q169" s="10"/>
    </row>
    <row r="170" spans="1:17" x14ac:dyDescent="0.25">
      <c r="A170" s="7" t="s">
        <v>138</v>
      </c>
      <c r="B170" s="7" t="s">
        <v>16</v>
      </c>
      <c r="C170" s="7" t="s">
        <v>17</v>
      </c>
      <c r="D170" s="7" t="s">
        <v>18</v>
      </c>
      <c r="E170" s="8">
        <v>40396</v>
      </c>
      <c r="F170" s="9">
        <v>0.77621527777777777</v>
      </c>
      <c r="G170" s="7" t="s">
        <v>14</v>
      </c>
      <c r="H170" s="16" t="s">
        <v>65</v>
      </c>
      <c r="I170" s="7">
        <v>0</v>
      </c>
      <c r="J170" s="7">
        <f>VALUE(YEAR(Tabla1[[#This Row],[Fecha]]))</f>
        <v>2010</v>
      </c>
      <c r="K170" s="7">
        <f>VALUE(ROUNDUP(MONTH(Tabla1[[#This Row],[Fecha]])/3, 0))</f>
        <v>3</v>
      </c>
      <c r="L170" s="7">
        <f>VALUE(MONTH(Tabla1[[#This Row],[Fecha]]))</f>
        <v>8</v>
      </c>
      <c r="M170" s="10">
        <f>VALUE(DAY(Tabla1[[#This Row],[Fecha]]))</f>
        <v>6</v>
      </c>
      <c r="N170" s="10" t="str">
        <f>IF(Tabla1[[#This Row],[DiaMes]]&gt;=15,"2º Quincena","1º Quincena")</f>
        <v>1º Quincena</v>
      </c>
      <c r="O170" s="10">
        <f>VALUE(WEEKNUM(Tabla1[[#This Row],[Fecha]]))</f>
        <v>32</v>
      </c>
      <c r="P170" s="10" t="str">
        <f t="shared" si="2"/>
        <v>Viernes</v>
      </c>
      <c r="Q170" s="10"/>
    </row>
    <row r="171" spans="1:17" x14ac:dyDescent="0.25">
      <c r="A171" s="7" t="s">
        <v>11</v>
      </c>
      <c r="B171" s="7" t="s">
        <v>12</v>
      </c>
      <c r="C171" s="7" t="s">
        <v>12</v>
      </c>
      <c r="D171" s="7" t="s">
        <v>13</v>
      </c>
      <c r="E171" s="8">
        <v>40397</v>
      </c>
      <c r="F171" s="9">
        <v>1.4374999999999999E-2</v>
      </c>
      <c r="G171" s="7" t="s">
        <v>14</v>
      </c>
      <c r="H171" s="16" t="s">
        <v>109</v>
      </c>
      <c r="I171" s="7">
        <v>7.85E-2</v>
      </c>
      <c r="J171" s="7">
        <f>VALUE(YEAR(Tabla1[[#This Row],[Fecha]]))</f>
        <v>2010</v>
      </c>
      <c r="K171" s="7">
        <f>VALUE(ROUNDUP(MONTH(Tabla1[[#This Row],[Fecha]])/3, 0))</f>
        <v>3</v>
      </c>
      <c r="L171" s="7">
        <f>VALUE(MONTH(Tabla1[[#This Row],[Fecha]]))</f>
        <v>8</v>
      </c>
      <c r="M171" s="10">
        <f>VALUE(DAY(Tabla1[[#This Row],[Fecha]]))</f>
        <v>7</v>
      </c>
      <c r="N171" s="10" t="str">
        <f>IF(Tabla1[[#This Row],[DiaMes]]&gt;=15,"2º Quincena","1º Quincena")</f>
        <v>1º Quincena</v>
      </c>
      <c r="O171" s="10">
        <f>VALUE(WEEKNUM(Tabla1[[#This Row],[Fecha]]))</f>
        <v>32</v>
      </c>
      <c r="P171" s="10" t="str">
        <f t="shared" si="2"/>
        <v>Sábado</v>
      </c>
      <c r="Q171" s="10"/>
    </row>
    <row r="172" spans="1:17" x14ac:dyDescent="0.25">
      <c r="A172" s="7" t="s">
        <v>140</v>
      </c>
      <c r="B172" s="7" t="s">
        <v>16</v>
      </c>
      <c r="C172" s="7" t="s">
        <v>17</v>
      </c>
      <c r="D172" s="7" t="s">
        <v>18</v>
      </c>
      <c r="E172" s="8">
        <v>40397</v>
      </c>
      <c r="F172" s="9">
        <v>0.51045138888888886</v>
      </c>
      <c r="G172" s="7" t="s">
        <v>14</v>
      </c>
      <c r="H172" s="16" t="s">
        <v>110</v>
      </c>
      <c r="I172" s="7">
        <v>0</v>
      </c>
      <c r="J172" s="7">
        <f>VALUE(YEAR(Tabla1[[#This Row],[Fecha]]))</f>
        <v>2010</v>
      </c>
      <c r="K172" s="7">
        <f>VALUE(ROUNDUP(MONTH(Tabla1[[#This Row],[Fecha]])/3, 0))</f>
        <v>3</v>
      </c>
      <c r="L172" s="7">
        <f>VALUE(MONTH(Tabla1[[#This Row],[Fecha]]))</f>
        <v>8</v>
      </c>
      <c r="M172" s="10">
        <f>VALUE(DAY(Tabla1[[#This Row],[Fecha]]))</f>
        <v>7</v>
      </c>
      <c r="N172" s="10" t="str">
        <f>IF(Tabla1[[#This Row],[DiaMes]]&gt;=15,"2º Quincena","1º Quincena")</f>
        <v>1º Quincena</v>
      </c>
      <c r="O172" s="10">
        <f>VALUE(WEEKNUM(Tabla1[[#This Row],[Fecha]]))</f>
        <v>32</v>
      </c>
      <c r="P172" s="10" t="str">
        <f t="shared" si="2"/>
        <v>Sábado</v>
      </c>
      <c r="Q172" s="10"/>
    </row>
    <row r="173" spans="1:17" x14ac:dyDescent="0.25">
      <c r="A173" s="7" t="s">
        <v>161</v>
      </c>
      <c r="B173" s="7" t="s">
        <v>16</v>
      </c>
      <c r="C173" s="7" t="s">
        <v>17</v>
      </c>
      <c r="D173" s="7" t="s">
        <v>24</v>
      </c>
      <c r="E173" s="8">
        <v>40397</v>
      </c>
      <c r="F173" s="9">
        <v>0.89447916666666671</v>
      </c>
      <c r="G173" s="7" t="s">
        <v>14</v>
      </c>
      <c r="H173" s="16" t="s">
        <v>56</v>
      </c>
      <c r="I173" s="7">
        <v>0</v>
      </c>
      <c r="J173" s="7">
        <f>VALUE(YEAR(Tabla1[[#This Row],[Fecha]]))</f>
        <v>2010</v>
      </c>
      <c r="K173" s="7">
        <f>VALUE(ROUNDUP(MONTH(Tabla1[[#This Row],[Fecha]])/3, 0))</f>
        <v>3</v>
      </c>
      <c r="L173" s="7">
        <f>VALUE(MONTH(Tabla1[[#This Row],[Fecha]]))</f>
        <v>8</v>
      </c>
      <c r="M173" s="10">
        <f>VALUE(DAY(Tabla1[[#This Row],[Fecha]]))</f>
        <v>7</v>
      </c>
      <c r="N173" s="10" t="str">
        <f>IF(Tabla1[[#This Row],[DiaMes]]&gt;=15,"2º Quincena","1º Quincena")</f>
        <v>1º Quincena</v>
      </c>
      <c r="O173" s="10">
        <f>VALUE(WEEKNUM(Tabla1[[#This Row],[Fecha]]))</f>
        <v>32</v>
      </c>
      <c r="P173" s="10" t="str">
        <f t="shared" si="2"/>
        <v>Sábado</v>
      </c>
      <c r="Q173" s="10"/>
    </row>
    <row r="174" spans="1:17" x14ac:dyDescent="0.25">
      <c r="A174" s="7" t="s">
        <v>11</v>
      </c>
      <c r="B174" s="7" t="s">
        <v>12</v>
      </c>
      <c r="C174" s="7" t="s">
        <v>12</v>
      </c>
      <c r="D174" s="7" t="s">
        <v>13</v>
      </c>
      <c r="E174" s="8">
        <v>40398</v>
      </c>
      <c r="F174" s="9">
        <v>1.4398148148148148E-2</v>
      </c>
      <c r="G174" s="7" t="s">
        <v>14</v>
      </c>
      <c r="H174" s="16" t="s">
        <v>111</v>
      </c>
      <c r="I174" s="7">
        <v>0.25580000000000003</v>
      </c>
      <c r="J174" s="7">
        <f>VALUE(YEAR(Tabla1[[#This Row],[Fecha]]))</f>
        <v>2010</v>
      </c>
      <c r="K174" s="7">
        <f>VALUE(ROUNDUP(MONTH(Tabla1[[#This Row],[Fecha]])/3, 0))</f>
        <v>3</v>
      </c>
      <c r="L174" s="7">
        <f>VALUE(MONTH(Tabla1[[#This Row],[Fecha]]))</f>
        <v>8</v>
      </c>
      <c r="M174" s="10">
        <f>VALUE(DAY(Tabla1[[#This Row],[Fecha]]))</f>
        <v>8</v>
      </c>
      <c r="N174" s="10" t="str">
        <f>IF(Tabla1[[#This Row],[DiaMes]]&gt;=15,"2º Quincena","1º Quincena")</f>
        <v>1º Quincena</v>
      </c>
      <c r="O174" s="10">
        <f>VALUE(WEEKNUM(Tabla1[[#This Row],[Fecha]]))</f>
        <v>33</v>
      </c>
      <c r="P174" s="10" t="str">
        <f t="shared" si="2"/>
        <v>Domingo</v>
      </c>
      <c r="Q174" s="10"/>
    </row>
    <row r="175" spans="1:17" x14ac:dyDescent="0.25">
      <c r="A175" s="7" t="s">
        <v>138</v>
      </c>
      <c r="B175" s="7" t="s">
        <v>16</v>
      </c>
      <c r="C175" s="7" t="s">
        <v>17</v>
      </c>
      <c r="D175" s="7" t="s">
        <v>18</v>
      </c>
      <c r="E175" s="8">
        <v>40398</v>
      </c>
      <c r="F175" s="9">
        <v>0.41618055555555555</v>
      </c>
      <c r="G175" s="7" t="s">
        <v>14</v>
      </c>
      <c r="H175" s="16" t="s">
        <v>54</v>
      </c>
      <c r="I175" s="7">
        <v>0</v>
      </c>
      <c r="J175" s="7">
        <f>VALUE(YEAR(Tabla1[[#This Row],[Fecha]]))</f>
        <v>2010</v>
      </c>
      <c r="K175" s="7">
        <f>VALUE(ROUNDUP(MONTH(Tabla1[[#This Row],[Fecha]])/3, 0))</f>
        <v>3</v>
      </c>
      <c r="L175" s="7">
        <f>VALUE(MONTH(Tabla1[[#This Row],[Fecha]]))</f>
        <v>8</v>
      </c>
      <c r="M175" s="10">
        <f>VALUE(DAY(Tabla1[[#This Row],[Fecha]]))</f>
        <v>8</v>
      </c>
      <c r="N175" s="10" t="str">
        <f>IF(Tabla1[[#This Row],[DiaMes]]&gt;=15,"2º Quincena","1º Quincena")</f>
        <v>1º Quincena</v>
      </c>
      <c r="O175" s="10">
        <f>VALUE(WEEKNUM(Tabla1[[#This Row],[Fecha]]))</f>
        <v>33</v>
      </c>
      <c r="P175" s="10" t="str">
        <f t="shared" si="2"/>
        <v>Domingo</v>
      </c>
      <c r="Q175" s="10"/>
    </row>
    <row r="176" spans="1:17" x14ac:dyDescent="0.25">
      <c r="A176" s="7" t="s">
        <v>149</v>
      </c>
      <c r="B176" s="7" t="s">
        <v>16</v>
      </c>
      <c r="C176" s="7" t="s">
        <v>17</v>
      </c>
      <c r="D176" s="7" t="s">
        <v>18</v>
      </c>
      <c r="E176" s="8">
        <v>40398</v>
      </c>
      <c r="F176" s="9">
        <v>0.51594907407407409</v>
      </c>
      <c r="G176" s="7" t="s">
        <v>14</v>
      </c>
      <c r="H176" s="16" t="s">
        <v>56</v>
      </c>
      <c r="I176" s="7">
        <v>0</v>
      </c>
      <c r="J176" s="7">
        <f>VALUE(YEAR(Tabla1[[#This Row],[Fecha]]))</f>
        <v>2010</v>
      </c>
      <c r="K176" s="7">
        <f>VALUE(ROUNDUP(MONTH(Tabla1[[#This Row],[Fecha]])/3, 0))</f>
        <v>3</v>
      </c>
      <c r="L176" s="7">
        <f>VALUE(MONTH(Tabla1[[#This Row],[Fecha]]))</f>
        <v>8</v>
      </c>
      <c r="M176" s="10">
        <f>VALUE(DAY(Tabla1[[#This Row],[Fecha]]))</f>
        <v>8</v>
      </c>
      <c r="N176" s="10" t="str">
        <f>IF(Tabla1[[#This Row],[DiaMes]]&gt;=15,"2º Quincena","1º Quincena")</f>
        <v>1º Quincena</v>
      </c>
      <c r="O176" s="10">
        <f>VALUE(WEEKNUM(Tabla1[[#This Row],[Fecha]]))</f>
        <v>33</v>
      </c>
      <c r="P176" s="10" t="str">
        <f t="shared" si="2"/>
        <v>Domingo</v>
      </c>
      <c r="Q176" s="10"/>
    </row>
    <row r="177" spans="1:17" x14ac:dyDescent="0.25">
      <c r="A177" s="7" t="s">
        <v>135</v>
      </c>
      <c r="B177" s="7" t="s">
        <v>16</v>
      </c>
      <c r="C177" s="7" t="s">
        <v>17</v>
      </c>
      <c r="D177" s="7" t="s">
        <v>18</v>
      </c>
      <c r="E177" s="8">
        <v>40398</v>
      </c>
      <c r="F177" s="9">
        <v>0.52490740740740738</v>
      </c>
      <c r="G177" s="7" t="s">
        <v>14</v>
      </c>
      <c r="H177" s="16" t="s">
        <v>22</v>
      </c>
      <c r="I177" s="7">
        <v>0</v>
      </c>
      <c r="J177" s="7">
        <f>VALUE(YEAR(Tabla1[[#This Row],[Fecha]]))</f>
        <v>2010</v>
      </c>
      <c r="K177" s="7">
        <f>VALUE(ROUNDUP(MONTH(Tabla1[[#This Row],[Fecha]])/3, 0))</f>
        <v>3</v>
      </c>
      <c r="L177" s="7">
        <f>VALUE(MONTH(Tabla1[[#This Row],[Fecha]]))</f>
        <v>8</v>
      </c>
      <c r="M177" s="10">
        <f>VALUE(DAY(Tabla1[[#This Row],[Fecha]]))</f>
        <v>8</v>
      </c>
      <c r="N177" s="10" t="str">
        <f>IF(Tabla1[[#This Row],[DiaMes]]&gt;=15,"2º Quincena","1º Quincena")</f>
        <v>1º Quincena</v>
      </c>
      <c r="O177" s="10">
        <f>VALUE(WEEKNUM(Tabla1[[#This Row],[Fecha]]))</f>
        <v>33</v>
      </c>
      <c r="P177" s="10" t="str">
        <f t="shared" si="2"/>
        <v>Domingo</v>
      </c>
      <c r="Q177" s="10"/>
    </row>
    <row r="178" spans="1:17" x14ac:dyDescent="0.25">
      <c r="A178" s="7" t="s">
        <v>11</v>
      </c>
      <c r="B178" s="7" t="s">
        <v>12</v>
      </c>
      <c r="C178" s="7" t="s">
        <v>12</v>
      </c>
      <c r="D178" s="7" t="s">
        <v>13</v>
      </c>
      <c r="E178" s="8">
        <v>40399</v>
      </c>
      <c r="F178" s="9">
        <v>1.4432870370370372E-2</v>
      </c>
      <c r="G178" s="7" t="s">
        <v>14</v>
      </c>
      <c r="H178" s="16" t="s">
        <v>112</v>
      </c>
      <c r="I178" s="7">
        <v>0.13020000000000001</v>
      </c>
      <c r="J178" s="7">
        <f>VALUE(YEAR(Tabla1[[#This Row],[Fecha]]))</f>
        <v>2010</v>
      </c>
      <c r="K178" s="7">
        <f>VALUE(ROUNDUP(MONTH(Tabla1[[#This Row],[Fecha]])/3, 0))</f>
        <v>3</v>
      </c>
      <c r="L178" s="7">
        <f>VALUE(MONTH(Tabla1[[#This Row],[Fecha]]))</f>
        <v>8</v>
      </c>
      <c r="M178" s="10">
        <f>VALUE(DAY(Tabla1[[#This Row],[Fecha]]))</f>
        <v>9</v>
      </c>
      <c r="N178" s="10" t="str">
        <f>IF(Tabla1[[#This Row],[DiaMes]]&gt;=15,"2º Quincena","1º Quincena")</f>
        <v>1º Quincena</v>
      </c>
      <c r="O178" s="10">
        <f>VALUE(WEEKNUM(Tabla1[[#This Row],[Fecha]]))</f>
        <v>33</v>
      </c>
      <c r="P178" s="10" t="str">
        <f t="shared" si="2"/>
        <v>Lunes</v>
      </c>
      <c r="Q178" s="10"/>
    </row>
    <row r="179" spans="1:17" x14ac:dyDescent="0.25">
      <c r="A179" s="7" t="s">
        <v>148</v>
      </c>
      <c r="B179" s="7" t="s">
        <v>26</v>
      </c>
      <c r="C179" s="7" t="s">
        <v>12</v>
      </c>
      <c r="D179" s="7" t="s">
        <v>18</v>
      </c>
      <c r="E179" s="8">
        <v>40399</v>
      </c>
      <c r="F179" s="9">
        <v>0.42092592592592593</v>
      </c>
      <c r="G179" s="7" t="s">
        <v>14</v>
      </c>
      <c r="H179" s="16" t="s">
        <v>12</v>
      </c>
      <c r="I179" s="7">
        <v>0.15</v>
      </c>
      <c r="J179" s="7">
        <f>VALUE(YEAR(Tabla1[[#This Row],[Fecha]]))</f>
        <v>2010</v>
      </c>
      <c r="K179" s="7">
        <f>VALUE(ROUNDUP(MONTH(Tabla1[[#This Row],[Fecha]])/3, 0))</f>
        <v>3</v>
      </c>
      <c r="L179" s="7">
        <f>VALUE(MONTH(Tabla1[[#This Row],[Fecha]]))</f>
        <v>8</v>
      </c>
      <c r="M179" s="10">
        <f>VALUE(DAY(Tabla1[[#This Row],[Fecha]]))</f>
        <v>9</v>
      </c>
      <c r="N179" s="10" t="str">
        <f>IF(Tabla1[[#This Row],[DiaMes]]&gt;=15,"2º Quincena","1º Quincena")</f>
        <v>1º Quincena</v>
      </c>
      <c r="O179" s="10">
        <f>VALUE(WEEKNUM(Tabla1[[#This Row],[Fecha]]))</f>
        <v>33</v>
      </c>
      <c r="P179" s="10" t="str">
        <f t="shared" si="2"/>
        <v>Lunes</v>
      </c>
      <c r="Q179" s="10"/>
    </row>
    <row r="180" spans="1:17" x14ac:dyDescent="0.25">
      <c r="A180" s="7" t="s">
        <v>166</v>
      </c>
      <c r="B180" s="7" t="s">
        <v>16</v>
      </c>
      <c r="C180" s="7" t="s">
        <v>17</v>
      </c>
      <c r="D180" s="7" t="s">
        <v>18</v>
      </c>
      <c r="E180" s="8">
        <v>40399</v>
      </c>
      <c r="F180" s="9">
        <v>0.7368055555555556</v>
      </c>
      <c r="G180" s="7" t="s">
        <v>14</v>
      </c>
      <c r="H180" s="16" t="s">
        <v>113</v>
      </c>
      <c r="I180" s="7">
        <v>0</v>
      </c>
      <c r="J180" s="7">
        <f>VALUE(YEAR(Tabla1[[#This Row],[Fecha]]))</f>
        <v>2010</v>
      </c>
      <c r="K180" s="7">
        <f>VALUE(ROUNDUP(MONTH(Tabla1[[#This Row],[Fecha]])/3, 0))</f>
        <v>3</v>
      </c>
      <c r="L180" s="7">
        <f>VALUE(MONTH(Tabla1[[#This Row],[Fecha]]))</f>
        <v>8</v>
      </c>
      <c r="M180" s="10">
        <f>VALUE(DAY(Tabla1[[#This Row],[Fecha]]))</f>
        <v>9</v>
      </c>
      <c r="N180" s="10" t="str">
        <f>IF(Tabla1[[#This Row],[DiaMes]]&gt;=15,"2º Quincena","1º Quincena")</f>
        <v>1º Quincena</v>
      </c>
      <c r="O180" s="10">
        <f>VALUE(WEEKNUM(Tabla1[[#This Row],[Fecha]]))</f>
        <v>33</v>
      </c>
      <c r="P180" s="10" t="str">
        <f t="shared" si="2"/>
        <v>Lunes</v>
      </c>
      <c r="Q180" s="10"/>
    </row>
    <row r="181" spans="1:17" x14ac:dyDescent="0.25">
      <c r="A181" s="7" t="s">
        <v>138</v>
      </c>
      <c r="B181" s="7" t="s">
        <v>16</v>
      </c>
      <c r="C181" s="7" t="s">
        <v>17</v>
      </c>
      <c r="D181" s="7" t="s">
        <v>18</v>
      </c>
      <c r="E181" s="8">
        <v>40399</v>
      </c>
      <c r="F181" s="9">
        <v>0.74826388888888884</v>
      </c>
      <c r="G181" s="7" t="s">
        <v>14</v>
      </c>
      <c r="H181" s="16" t="s">
        <v>51</v>
      </c>
      <c r="I181" s="7">
        <v>0</v>
      </c>
      <c r="J181" s="7">
        <f>VALUE(YEAR(Tabla1[[#This Row],[Fecha]]))</f>
        <v>2010</v>
      </c>
      <c r="K181" s="7">
        <f>VALUE(ROUNDUP(MONTH(Tabla1[[#This Row],[Fecha]])/3, 0))</f>
        <v>3</v>
      </c>
      <c r="L181" s="7">
        <f>VALUE(MONTH(Tabla1[[#This Row],[Fecha]]))</f>
        <v>8</v>
      </c>
      <c r="M181" s="10">
        <f>VALUE(DAY(Tabla1[[#This Row],[Fecha]]))</f>
        <v>9</v>
      </c>
      <c r="N181" s="10" t="str">
        <f>IF(Tabla1[[#This Row],[DiaMes]]&gt;=15,"2º Quincena","1º Quincena")</f>
        <v>1º Quincena</v>
      </c>
      <c r="O181" s="10">
        <f>VALUE(WEEKNUM(Tabla1[[#This Row],[Fecha]]))</f>
        <v>33</v>
      </c>
      <c r="P181" s="10" t="str">
        <f t="shared" si="2"/>
        <v>Lunes</v>
      </c>
      <c r="Q181" s="10"/>
    </row>
    <row r="182" spans="1:17" x14ac:dyDescent="0.25">
      <c r="A182" s="7" t="s">
        <v>167</v>
      </c>
      <c r="B182" s="7" t="s">
        <v>26</v>
      </c>
      <c r="C182" s="7" t="s">
        <v>12</v>
      </c>
      <c r="D182" s="7" t="s">
        <v>18</v>
      </c>
      <c r="E182" s="8">
        <v>40399</v>
      </c>
      <c r="F182" s="9">
        <v>0.87386574074074075</v>
      </c>
      <c r="G182" s="7" t="s">
        <v>14</v>
      </c>
      <c r="H182" s="16" t="s">
        <v>12</v>
      </c>
      <c r="I182" s="7">
        <v>0.15</v>
      </c>
      <c r="J182" s="7">
        <f>VALUE(YEAR(Tabla1[[#This Row],[Fecha]]))</f>
        <v>2010</v>
      </c>
      <c r="K182" s="7">
        <f>VALUE(ROUNDUP(MONTH(Tabla1[[#This Row],[Fecha]])/3, 0))</f>
        <v>3</v>
      </c>
      <c r="L182" s="7">
        <f>VALUE(MONTH(Tabla1[[#This Row],[Fecha]]))</f>
        <v>8</v>
      </c>
      <c r="M182" s="10">
        <f>VALUE(DAY(Tabla1[[#This Row],[Fecha]]))</f>
        <v>9</v>
      </c>
      <c r="N182" s="10" t="str">
        <f>IF(Tabla1[[#This Row],[DiaMes]]&gt;=15,"2º Quincena","1º Quincena")</f>
        <v>1º Quincena</v>
      </c>
      <c r="O182" s="10">
        <f>VALUE(WEEKNUM(Tabla1[[#This Row],[Fecha]]))</f>
        <v>33</v>
      </c>
      <c r="P182" s="10" t="str">
        <f t="shared" si="2"/>
        <v>Lunes</v>
      </c>
      <c r="Q182" s="10"/>
    </row>
    <row r="183" spans="1:17" x14ac:dyDescent="0.25">
      <c r="A183" s="7" t="s">
        <v>11</v>
      </c>
      <c r="B183" s="7" t="s">
        <v>12</v>
      </c>
      <c r="C183" s="7" t="s">
        <v>12</v>
      </c>
      <c r="D183" s="7" t="s">
        <v>13</v>
      </c>
      <c r="E183" s="8">
        <v>40400</v>
      </c>
      <c r="F183" s="9">
        <v>1.4444444444444446E-2</v>
      </c>
      <c r="G183" s="7" t="s">
        <v>14</v>
      </c>
      <c r="H183" s="16" t="s">
        <v>114</v>
      </c>
      <c r="I183" s="7">
        <v>0.14380000000000001</v>
      </c>
      <c r="J183" s="7">
        <f>VALUE(YEAR(Tabla1[[#This Row],[Fecha]]))</f>
        <v>2010</v>
      </c>
      <c r="K183" s="7">
        <f>VALUE(ROUNDUP(MONTH(Tabla1[[#This Row],[Fecha]])/3, 0))</f>
        <v>3</v>
      </c>
      <c r="L183" s="7">
        <f>VALUE(MONTH(Tabla1[[#This Row],[Fecha]]))</f>
        <v>8</v>
      </c>
      <c r="M183" s="10">
        <f>VALUE(DAY(Tabla1[[#This Row],[Fecha]]))</f>
        <v>10</v>
      </c>
      <c r="N183" s="10" t="str">
        <f>IF(Tabla1[[#This Row],[DiaMes]]&gt;=15,"2º Quincena","1º Quincena")</f>
        <v>1º Quincena</v>
      </c>
      <c r="O183" s="10">
        <f>VALUE(WEEKNUM(Tabla1[[#This Row],[Fecha]]))</f>
        <v>33</v>
      </c>
      <c r="P183" s="10" t="str">
        <f t="shared" si="2"/>
        <v>Martes</v>
      </c>
      <c r="Q183" s="10"/>
    </row>
    <row r="184" spans="1:17" x14ac:dyDescent="0.25">
      <c r="A184" s="7" t="s">
        <v>150</v>
      </c>
      <c r="B184" s="7" t="s">
        <v>16</v>
      </c>
      <c r="C184" s="7" t="s">
        <v>17</v>
      </c>
      <c r="D184" s="7" t="s">
        <v>18</v>
      </c>
      <c r="E184" s="8">
        <v>40400</v>
      </c>
      <c r="F184" s="9">
        <v>0.52396990740740745</v>
      </c>
      <c r="G184" s="7" t="s">
        <v>14</v>
      </c>
      <c r="H184" s="16" t="s">
        <v>115</v>
      </c>
      <c r="I184" s="7">
        <v>0</v>
      </c>
      <c r="J184" s="7">
        <f>VALUE(YEAR(Tabla1[[#This Row],[Fecha]]))</f>
        <v>2010</v>
      </c>
      <c r="K184" s="7">
        <f>VALUE(ROUNDUP(MONTH(Tabla1[[#This Row],[Fecha]])/3, 0))</f>
        <v>3</v>
      </c>
      <c r="L184" s="7">
        <f>VALUE(MONTH(Tabla1[[#This Row],[Fecha]]))</f>
        <v>8</v>
      </c>
      <c r="M184" s="10">
        <f>VALUE(DAY(Tabla1[[#This Row],[Fecha]]))</f>
        <v>10</v>
      </c>
      <c r="N184" s="10" t="str">
        <f>IF(Tabla1[[#This Row],[DiaMes]]&gt;=15,"2º Quincena","1º Quincena")</f>
        <v>1º Quincena</v>
      </c>
      <c r="O184" s="10">
        <f>VALUE(WEEKNUM(Tabla1[[#This Row],[Fecha]]))</f>
        <v>33</v>
      </c>
      <c r="P184" s="10" t="str">
        <f t="shared" si="2"/>
        <v>Martes</v>
      </c>
      <c r="Q184" s="10"/>
    </row>
    <row r="185" spans="1:17" x14ac:dyDescent="0.25">
      <c r="A185" s="7" t="s">
        <v>161</v>
      </c>
      <c r="B185" s="7" t="s">
        <v>16</v>
      </c>
      <c r="C185" s="7" t="s">
        <v>17</v>
      </c>
      <c r="D185" s="7" t="s">
        <v>24</v>
      </c>
      <c r="E185" s="8">
        <v>40400</v>
      </c>
      <c r="F185" s="9">
        <v>0.54155092592592591</v>
      </c>
      <c r="G185" s="7" t="s">
        <v>14</v>
      </c>
      <c r="H185" s="16" t="s">
        <v>22</v>
      </c>
      <c r="I185" s="7">
        <v>0</v>
      </c>
      <c r="J185" s="7">
        <f>VALUE(YEAR(Tabla1[[#This Row],[Fecha]]))</f>
        <v>2010</v>
      </c>
      <c r="K185" s="7">
        <f>VALUE(ROUNDUP(MONTH(Tabla1[[#This Row],[Fecha]])/3, 0))</f>
        <v>3</v>
      </c>
      <c r="L185" s="7">
        <f>VALUE(MONTH(Tabla1[[#This Row],[Fecha]]))</f>
        <v>8</v>
      </c>
      <c r="M185" s="10">
        <f>VALUE(DAY(Tabla1[[#This Row],[Fecha]]))</f>
        <v>10</v>
      </c>
      <c r="N185" s="10" t="str">
        <f>IF(Tabla1[[#This Row],[DiaMes]]&gt;=15,"2º Quincena","1º Quincena")</f>
        <v>1º Quincena</v>
      </c>
      <c r="O185" s="10">
        <f>VALUE(WEEKNUM(Tabla1[[#This Row],[Fecha]]))</f>
        <v>33</v>
      </c>
      <c r="P185" s="10" t="str">
        <f t="shared" si="2"/>
        <v>Martes</v>
      </c>
      <c r="Q185" s="10"/>
    </row>
    <row r="186" spans="1:17" x14ac:dyDescent="0.25">
      <c r="A186" s="7" t="s">
        <v>167</v>
      </c>
      <c r="B186" s="7" t="s">
        <v>16</v>
      </c>
      <c r="C186" s="7" t="s">
        <v>17</v>
      </c>
      <c r="D186" s="7" t="s">
        <v>18</v>
      </c>
      <c r="E186" s="8">
        <v>40400</v>
      </c>
      <c r="F186" s="9">
        <v>0.68326388888888889</v>
      </c>
      <c r="G186" s="7" t="s">
        <v>14</v>
      </c>
      <c r="H186" s="16" t="s">
        <v>116</v>
      </c>
      <c r="I186" s="7">
        <v>2.3441999999999998</v>
      </c>
      <c r="J186" s="7">
        <f>VALUE(YEAR(Tabla1[[#This Row],[Fecha]]))</f>
        <v>2010</v>
      </c>
      <c r="K186" s="7">
        <f>VALUE(ROUNDUP(MONTH(Tabla1[[#This Row],[Fecha]])/3, 0))</f>
        <v>3</v>
      </c>
      <c r="L186" s="7">
        <f>VALUE(MONTH(Tabla1[[#This Row],[Fecha]]))</f>
        <v>8</v>
      </c>
      <c r="M186" s="10">
        <f>VALUE(DAY(Tabla1[[#This Row],[Fecha]]))</f>
        <v>10</v>
      </c>
      <c r="N186" s="10" t="str">
        <f>IF(Tabla1[[#This Row],[DiaMes]]&gt;=15,"2º Quincena","1º Quincena")</f>
        <v>1º Quincena</v>
      </c>
      <c r="O186" s="10">
        <f>VALUE(WEEKNUM(Tabla1[[#This Row],[Fecha]]))</f>
        <v>33</v>
      </c>
      <c r="P186" s="10" t="str">
        <f t="shared" si="2"/>
        <v>Martes</v>
      </c>
      <c r="Q186" s="10"/>
    </row>
    <row r="187" spans="1:17" x14ac:dyDescent="0.25">
      <c r="A187" s="7" t="s">
        <v>167</v>
      </c>
      <c r="B187" s="7" t="s">
        <v>26</v>
      </c>
      <c r="C187" s="7" t="s">
        <v>12</v>
      </c>
      <c r="D187" s="7" t="s">
        <v>18</v>
      </c>
      <c r="E187" s="8">
        <v>40400</v>
      </c>
      <c r="F187" s="9">
        <v>0.72417824074074078</v>
      </c>
      <c r="G187" s="7" t="s">
        <v>14</v>
      </c>
      <c r="H187" s="16" t="s">
        <v>12</v>
      </c>
      <c r="I187" s="7">
        <v>0.15</v>
      </c>
      <c r="J187" s="7">
        <f>VALUE(YEAR(Tabla1[[#This Row],[Fecha]]))</f>
        <v>2010</v>
      </c>
      <c r="K187" s="7">
        <f>VALUE(ROUNDUP(MONTH(Tabla1[[#This Row],[Fecha]])/3, 0))</f>
        <v>3</v>
      </c>
      <c r="L187" s="7">
        <f>VALUE(MONTH(Tabla1[[#This Row],[Fecha]]))</f>
        <v>8</v>
      </c>
      <c r="M187" s="10">
        <f>VALUE(DAY(Tabla1[[#This Row],[Fecha]]))</f>
        <v>10</v>
      </c>
      <c r="N187" s="10" t="str">
        <f>IF(Tabla1[[#This Row],[DiaMes]]&gt;=15,"2º Quincena","1º Quincena")</f>
        <v>1º Quincena</v>
      </c>
      <c r="O187" s="10">
        <f>VALUE(WEEKNUM(Tabla1[[#This Row],[Fecha]]))</f>
        <v>33</v>
      </c>
      <c r="P187" s="10" t="str">
        <f t="shared" si="2"/>
        <v>Martes</v>
      </c>
      <c r="Q187" s="10"/>
    </row>
    <row r="188" spans="1:17" x14ac:dyDescent="0.25">
      <c r="A188" s="7" t="s">
        <v>167</v>
      </c>
      <c r="B188" s="7" t="s">
        <v>26</v>
      </c>
      <c r="C188" s="7" t="s">
        <v>12</v>
      </c>
      <c r="D188" s="7" t="s">
        <v>18</v>
      </c>
      <c r="E188" s="8">
        <v>40400</v>
      </c>
      <c r="F188" s="9">
        <v>0.74041666666666661</v>
      </c>
      <c r="G188" s="7" t="s">
        <v>14</v>
      </c>
      <c r="H188" s="16" t="s">
        <v>12</v>
      </c>
      <c r="I188" s="7">
        <v>0.15</v>
      </c>
      <c r="J188" s="7">
        <f>VALUE(YEAR(Tabla1[[#This Row],[Fecha]]))</f>
        <v>2010</v>
      </c>
      <c r="K188" s="7">
        <f>VALUE(ROUNDUP(MONTH(Tabla1[[#This Row],[Fecha]])/3, 0))</f>
        <v>3</v>
      </c>
      <c r="L188" s="7">
        <f>VALUE(MONTH(Tabla1[[#This Row],[Fecha]]))</f>
        <v>8</v>
      </c>
      <c r="M188" s="10">
        <f>VALUE(DAY(Tabla1[[#This Row],[Fecha]]))</f>
        <v>10</v>
      </c>
      <c r="N188" s="10" t="str">
        <f>IF(Tabla1[[#This Row],[DiaMes]]&gt;=15,"2º Quincena","1º Quincena")</f>
        <v>1º Quincena</v>
      </c>
      <c r="O188" s="10">
        <f>VALUE(WEEKNUM(Tabla1[[#This Row],[Fecha]]))</f>
        <v>33</v>
      </c>
      <c r="P188" s="10" t="str">
        <f t="shared" si="2"/>
        <v>Martes</v>
      </c>
      <c r="Q188" s="10"/>
    </row>
    <row r="189" spans="1:17" x14ac:dyDescent="0.25">
      <c r="A189" s="7" t="s">
        <v>11</v>
      </c>
      <c r="B189" s="7" t="s">
        <v>12</v>
      </c>
      <c r="C189" s="7" t="s">
        <v>12</v>
      </c>
      <c r="D189" s="7" t="s">
        <v>13</v>
      </c>
      <c r="E189" s="8">
        <v>40401</v>
      </c>
      <c r="F189" s="9">
        <v>1.4479166666666668E-2</v>
      </c>
      <c r="G189" s="7" t="s">
        <v>14</v>
      </c>
      <c r="H189" s="16" t="s">
        <v>117</v>
      </c>
      <c r="I189" s="7">
        <v>0.34570000000000001</v>
      </c>
      <c r="J189" s="7">
        <f>VALUE(YEAR(Tabla1[[#This Row],[Fecha]]))</f>
        <v>2010</v>
      </c>
      <c r="K189" s="7">
        <f>VALUE(ROUNDUP(MONTH(Tabla1[[#This Row],[Fecha]])/3, 0))</f>
        <v>3</v>
      </c>
      <c r="L189" s="7">
        <f>VALUE(MONTH(Tabla1[[#This Row],[Fecha]]))</f>
        <v>8</v>
      </c>
      <c r="M189" s="10">
        <f>VALUE(DAY(Tabla1[[#This Row],[Fecha]]))</f>
        <v>11</v>
      </c>
      <c r="N189" s="10" t="str">
        <f>IF(Tabla1[[#This Row],[DiaMes]]&gt;=15,"2º Quincena","1º Quincena")</f>
        <v>1º Quincena</v>
      </c>
      <c r="O189" s="10">
        <f>VALUE(WEEKNUM(Tabla1[[#This Row],[Fecha]]))</f>
        <v>33</v>
      </c>
      <c r="P189" s="10" t="str">
        <f t="shared" si="2"/>
        <v>Míercoles</v>
      </c>
      <c r="Q189" s="10"/>
    </row>
    <row r="190" spans="1:17" x14ac:dyDescent="0.25">
      <c r="A190" s="7" t="s">
        <v>138</v>
      </c>
      <c r="B190" s="7" t="s">
        <v>16</v>
      </c>
      <c r="C190" s="7" t="s">
        <v>17</v>
      </c>
      <c r="D190" s="7" t="s">
        <v>18</v>
      </c>
      <c r="E190" s="8">
        <v>40401</v>
      </c>
      <c r="F190" s="9">
        <v>0.43358796296296293</v>
      </c>
      <c r="G190" s="7" t="s">
        <v>14</v>
      </c>
      <c r="H190" s="16" t="s">
        <v>32</v>
      </c>
      <c r="I190" s="7">
        <v>0</v>
      </c>
      <c r="J190" s="7">
        <f>VALUE(YEAR(Tabla1[[#This Row],[Fecha]]))</f>
        <v>2010</v>
      </c>
      <c r="K190" s="7">
        <f>VALUE(ROUNDUP(MONTH(Tabla1[[#This Row],[Fecha]])/3, 0))</f>
        <v>3</v>
      </c>
      <c r="L190" s="7">
        <f>VALUE(MONTH(Tabla1[[#This Row],[Fecha]]))</f>
        <v>8</v>
      </c>
      <c r="M190" s="10">
        <f>VALUE(DAY(Tabla1[[#This Row],[Fecha]]))</f>
        <v>11</v>
      </c>
      <c r="N190" s="10" t="str">
        <f>IF(Tabla1[[#This Row],[DiaMes]]&gt;=15,"2º Quincena","1º Quincena")</f>
        <v>1º Quincena</v>
      </c>
      <c r="O190" s="10">
        <f>VALUE(WEEKNUM(Tabla1[[#This Row],[Fecha]]))</f>
        <v>33</v>
      </c>
      <c r="P190" s="10" t="str">
        <f t="shared" si="2"/>
        <v>Míercoles</v>
      </c>
      <c r="Q190" s="10"/>
    </row>
    <row r="191" spans="1:17" x14ac:dyDescent="0.25">
      <c r="A191" s="7" t="s">
        <v>150</v>
      </c>
      <c r="B191" s="7" t="s">
        <v>16</v>
      </c>
      <c r="C191" s="7" t="s">
        <v>17</v>
      </c>
      <c r="D191" s="7" t="s">
        <v>18</v>
      </c>
      <c r="E191" s="8">
        <v>40401</v>
      </c>
      <c r="F191" s="9">
        <v>0.43541666666666662</v>
      </c>
      <c r="G191" s="7" t="s">
        <v>14</v>
      </c>
      <c r="H191" s="16" t="s">
        <v>23</v>
      </c>
      <c r="I191" s="7">
        <v>0</v>
      </c>
      <c r="J191" s="7">
        <f>VALUE(YEAR(Tabla1[[#This Row],[Fecha]]))</f>
        <v>2010</v>
      </c>
      <c r="K191" s="7">
        <f>VALUE(ROUNDUP(MONTH(Tabla1[[#This Row],[Fecha]])/3, 0))</f>
        <v>3</v>
      </c>
      <c r="L191" s="7">
        <f>VALUE(MONTH(Tabla1[[#This Row],[Fecha]]))</f>
        <v>8</v>
      </c>
      <c r="M191" s="10">
        <f>VALUE(DAY(Tabla1[[#This Row],[Fecha]]))</f>
        <v>11</v>
      </c>
      <c r="N191" s="10" t="str">
        <f>IF(Tabla1[[#This Row],[DiaMes]]&gt;=15,"2º Quincena","1º Quincena")</f>
        <v>1º Quincena</v>
      </c>
      <c r="O191" s="10">
        <f>VALUE(WEEKNUM(Tabla1[[#This Row],[Fecha]]))</f>
        <v>33</v>
      </c>
      <c r="P191" s="10" t="str">
        <f t="shared" si="2"/>
        <v>Míercoles</v>
      </c>
      <c r="Q191" s="10"/>
    </row>
    <row r="192" spans="1:17" x14ac:dyDescent="0.25">
      <c r="A192" s="7" t="s">
        <v>138</v>
      </c>
      <c r="B192" s="7" t="s">
        <v>16</v>
      </c>
      <c r="C192" s="7" t="s">
        <v>17</v>
      </c>
      <c r="D192" s="7" t="s">
        <v>18</v>
      </c>
      <c r="E192" s="8">
        <v>40401</v>
      </c>
      <c r="F192" s="9">
        <v>0.43585648148148143</v>
      </c>
      <c r="G192" s="7" t="s">
        <v>14</v>
      </c>
      <c r="H192" s="16" t="s">
        <v>23</v>
      </c>
      <c r="I192" s="7">
        <v>0</v>
      </c>
      <c r="J192" s="7">
        <f>VALUE(YEAR(Tabla1[[#This Row],[Fecha]]))</f>
        <v>2010</v>
      </c>
      <c r="K192" s="7">
        <f>VALUE(ROUNDUP(MONTH(Tabla1[[#This Row],[Fecha]])/3, 0))</f>
        <v>3</v>
      </c>
      <c r="L192" s="7">
        <f>VALUE(MONTH(Tabla1[[#This Row],[Fecha]]))</f>
        <v>8</v>
      </c>
      <c r="M192" s="10">
        <f>VALUE(DAY(Tabla1[[#This Row],[Fecha]]))</f>
        <v>11</v>
      </c>
      <c r="N192" s="10" t="str">
        <f>IF(Tabla1[[#This Row],[DiaMes]]&gt;=15,"2º Quincena","1º Quincena")</f>
        <v>1º Quincena</v>
      </c>
      <c r="O192" s="10">
        <f>VALUE(WEEKNUM(Tabla1[[#This Row],[Fecha]]))</f>
        <v>33</v>
      </c>
      <c r="P192" s="10" t="str">
        <f t="shared" si="2"/>
        <v>Míercoles</v>
      </c>
      <c r="Q192" s="10"/>
    </row>
    <row r="193" spans="1:17" x14ac:dyDescent="0.25">
      <c r="A193" s="7" t="s">
        <v>167</v>
      </c>
      <c r="B193" s="7" t="s">
        <v>26</v>
      </c>
      <c r="C193" s="7" t="s">
        <v>12</v>
      </c>
      <c r="D193" s="7" t="s">
        <v>18</v>
      </c>
      <c r="E193" s="8">
        <v>40401</v>
      </c>
      <c r="F193" s="9">
        <v>0.49552083333333335</v>
      </c>
      <c r="G193" s="7" t="s">
        <v>14</v>
      </c>
      <c r="H193" s="16" t="s">
        <v>12</v>
      </c>
      <c r="I193" s="7">
        <v>0.15</v>
      </c>
      <c r="J193" s="7">
        <f>VALUE(YEAR(Tabla1[[#This Row],[Fecha]]))</f>
        <v>2010</v>
      </c>
      <c r="K193" s="7">
        <f>VALUE(ROUNDUP(MONTH(Tabla1[[#This Row],[Fecha]])/3, 0))</f>
        <v>3</v>
      </c>
      <c r="L193" s="7">
        <f>VALUE(MONTH(Tabla1[[#This Row],[Fecha]]))</f>
        <v>8</v>
      </c>
      <c r="M193" s="10">
        <f>VALUE(DAY(Tabla1[[#This Row],[Fecha]]))</f>
        <v>11</v>
      </c>
      <c r="N193" s="10" t="str">
        <f>IF(Tabla1[[#This Row],[DiaMes]]&gt;=15,"2º Quincena","1º Quincena")</f>
        <v>1º Quincena</v>
      </c>
      <c r="O193" s="10">
        <f>VALUE(WEEKNUM(Tabla1[[#This Row],[Fecha]]))</f>
        <v>33</v>
      </c>
      <c r="P193" s="10" t="str">
        <f t="shared" si="2"/>
        <v>Míercoles</v>
      </c>
      <c r="Q193" s="10"/>
    </row>
    <row r="194" spans="1:17" x14ac:dyDescent="0.25">
      <c r="A194" s="7" t="s">
        <v>138</v>
      </c>
      <c r="B194" s="7" t="s">
        <v>16</v>
      </c>
      <c r="C194" s="7" t="s">
        <v>17</v>
      </c>
      <c r="D194" s="7" t="s">
        <v>18</v>
      </c>
      <c r="E194" s="8">
        <v>40401</v>
      </c>
      <c r="F194" s="9">
        <v>0.74490740740740735</v>
      </c>
      <c r="G194" s="7" t="s">
        <v>14</v>
      </c>
      <c r="H194" s="16" t="s">
        <v>94</v>
      </c>
      <c r="I194" s="7">
        <v>0</v>
      </c>
      <c r="J194" s="7">
        <f>VALUE(YEAR(Tabla1[[#This Row],[Fecha]]))</f>
        <v>2010</v>
      </c>
      <c r="K194" s="7">
        <f>VALUE(ROUNDUP(MONTH(Tabla1[[#This Row],[Fecha]])/3, 0))</f>
        <v>3</v>
      </c>
      <c r="L194" s="7">
        <f>VALUE(MONTH(Tabla1[[#This Row],[Fecha]]))</f>
        <v>8</v>
      </c>
      <c r="M194" s="10">
        <f>VALUE(DAY(Tabla1[[#This Row],[Fecha]]))</f>
        <v>11</v>
      </c>
      <c r="N194" s="10" t="str">
        <f>IF(Tabla1[[#This Row],[DiaMes]]&gt;=15,"2º Quincena","1º Quincena")</f>
        <v>1º Quincena</v>
      </c>
      <c r="O194" s="10">
        <f>VALUE(WEEKNUM(Tabla1[[#This Row],[Fecha]]))</f>
        <v>33</v>
      </c>
      <c r="P194" s="10" t="str">
        <f t="shared" si="2"/>
        <v>Míercoles</v>
      </c>
      <c r="Q194" s="10"/>
    </row>
    <row r="195" spans="1:17" x14ac:dyDescent="0.25">
      <c r="A195" s="7" t="s">
        <v>11</v>
      </c>
      <c r="B195" s="7" t="s">
        <v>12</v>
      </c>
      <c r="C195" s="7" t="s">
        <v>12</v>
      </c>
      <c r="D195" s="7" t="s">
        <v>13</v>
      </c>
      <c r="E195" s="8">
        <v>40402</v>
      </c>
      <c r="F195" s="9">
        <v>2.4398148148148145E-2</v>
      </c>
      <c r="G195" s="7" t="s">
        <v>14</v>
      </c>
      <c r="H195" s="16" t="s">
        <v>118</v>
      </c>
      <c r="I195" s="7">
        <v>0.14960000000000001</v>
      </c>
      <c r="J195" s="7">
        <f>VALUE(YEAR(Tabla1[[#This Row],[Fecha]]))</f>
        <v>2010</v>
      </c>
      <c r="K195" s="7">
        <f>VALUE(ROUNDUP(MONTH(Tabla1[[#This Row],[Fecha]])/3, 0))</f>
        <v>3</v>
      </c>
      <c r="L195" s="7">
        <f>VALUE(MONTH(Tabla1[[#This Row],[Fecha]]))</f>
        <v>8</v>
      </c>
      <c r="M195" s="10">
        <f>VALUE(DAY(Tabla1[[#This Row],[Fecha]]))</f>
        <v>12</v>
      </c>
      <c r="N195" s="10" t="str">
        <f>IF(Tabla1[[#This Row],[DiaMes]]&gt;=15,"2º Quincena","1º Quincena")</f>
        <v>1º Quincena</v>
      </c>
      <c r="O195" s="10">
        <f>VALUE(WEEKNUM(Tabla1[[#This Row],[Fecha]]))</f>
        <v>33</v>
      </c>
      <c r="P195" s="10" t="str">
        <f t="shared" si="2"/>
        <v>Jueves</v>
      </c>
      <c r="Q195" s="10"/>
    </row>
    <row r="196" spans="1:17" x14ac:dyDescent="0.25">
      <c r="A196" s="7" t="s">
        <v>148</v>
      </c>
      <c r="B196" s="7" t="s">
        <v>26</v>
      </c>
      <c r="C196" s="7" t="s">
        <v>12</v>
      </c>
      <c r="D196" s="7" t="s">
        <v>18</v>
      </c>
      <c r="E196" s="8">
        <v>40402</v>
      </c>
      <c r="F196" s="9">
        <v>0.64133101851851848</v>
      </c>
      <c r="G196" s="7" t="s">
        <v>14</v>
      </c>
      <c r="H196" s="16" t="s">
        <v>12</v>
      </c>
      <c r="I196" s="7">
        <v>0.15</v>
      </c>
      <c r="J196" s="7">
        <f>VALUE(YEAR(Tabla1[[#This Row],[Fecha]]))</f>
        <v>2010</v>
      </c>
      <c r="K196" s="7">
        <f>VALUE(ROUNDUP(MONTH(Tabla1[[#This Row],[Fecha]])/3, 0))</f>
        <v>3</v>
      </c>
      <c r="L196" s="7">
        <f>VALUE(MONTH(Tabla1[[#This Row],[Fecha]]))</f>
        <v>8</v>
      </c>
      <c r="M196" s="10">
        <f>VALUE(DAY(Tabla1[[#This Row],[Fecha]]))</f>
        <v>12</v>
      </c>
      <c r="N196" s="10" t="str">
        <f>IF(Tabla1[[#This Row],[DiaMes]]&gt;=15,"2º Quincena","1º Quincena")</f>
        <v>1º Quincena</v>
      </c>
      <c r="O196" s="10">
        <f>VALUE(WEEKNUM(Tabla1[[#This Row],[Fecha]]))</f>
        <v>33</v>
      </c>
      <c r="P196" s="10" t="str">
        <f t="shared" ref="P196:P230" si="3">IF(WEEKDAY(E196)=1,"Domingo",IF(WEEKDAY(E196)=2,"Lunes",IF(WEEKDAY(E196)=3,"Martes",IF(WEEKDAY(E196)=4,"Míercoles",IF(WEEKDAY(E196)=5,"Jueves",IF(WEEKDAY(E196)=6,"Viernes","Sábado"))))))</f>
        <v>Jueves</v>
      </c>
      <c r="Q196" s="10"/>
    </row>
    <row r="197" spans="1:17" x14ac:dyDescent="0.25">
      <c r="A197" s="7" t="s">
        <v>167</v>
      </c>
      <c r="B197" s="7" t="s">
        <v>16</v>
      </c>
      <c r="C197" s="7" t="s">
        <v>17</v>
      </c>
      <c r="D197" s="7" t="s">
        <v>18</v>
      </c>
      <c r="E197" s="8">
        <v>40402</v>
      </c>
      <c r="F197" s="9">
        <v>0.79673611111111109</v>
      </c>
      <c r="G197" s="7" t="s">
        <v>14</v>
      </c>
      <c r="H197" s="16" t="s">
        <v>119</v>
      </c>
      <c r="I197" s="7">
        <v>3.7242000000000002</v>
      </c>
      <c r="J197" s="7">
        <f>VALUE(YEAR(Tabla1[[#This Row],[Fecha]]))</f>
        <v>2010</v>
      </c>
      <c r="K197" s="7">
        <f>VALUE(ROUNDUP(MONTH(Tabla1[[#This Row],[Fecha]])/3, 0))</f>
        <v>3</v>
      </c>
      <c r="L197" s="7">
        <f>VALUE(MONTH(Tabla1[[#This Row],[Fecha]]))</f>
        <v>8</v>
      </c>
      <c r="M197" s="10">
        <f>VALUE(DAY(Tabla1[[#This Row],[Fecha]]))</f>
        <v>12</v>
      </c>
      <c r="N197" s="10" t="str">
        <f>IF(Tabla1[[#This Row],[DiaMes]]&gt;=15,"2º Quincena","1º Quincena")</f>
        <v>1º Quincena</v>
      </c>
      <c r="O197" s="10">
        <f>VALUE(WEEKNUM(Tabla1[[#This Row],[Fecha]]))</f>
        <v>33</v>
      </c>
      <c r="P197" s="10" t="str">
        <f t="shared" si="3"/>
        <v>Jueves</v>
      </c>
      <c r="Q197" s="10"/>
    </row>
    <row r="198" spans="1:17" x14ac:dyDescent="0.25">
      <c r="A198" s="7" t="s">
        <v>147</v>
      </c>
      <c r="B198" s="7" t="s">
        <v>16</v>
      </c>
      <c r="C198" s="7" t="s">
        <v>17</v>
      </c>
      <c r="D198" s="7" t="s">
        <v>18</v>
      </c>
      <c r="E198" s="8">
        <v>40402</v>
      </c>
      <c r="F198" s="9">
        <v>0.81927083333333339</v>
      </c>
      <c r="G198" s="7" t="s">
        <v>14</v>
      </c>
      <c r="H198" s="16" t="s">
        <v>120</v>
      </c>
      <c r="I198" s="7">
        <v>0.27</v>
      </c>
      <c r="J198" s="7">
        <f>VALUE(YEAR(Tabla1[[#This Row],[Fecha]]))</f>
        <v>2010</v>
      </c>
      <c r="K198" s="7">
        <f>VALUE(ROUNDUP(MONTH(Tabla1[[#This Row],[Fecha]])/3, 0))</f>
        <v>3</v>
      </c>
      <c r="L198" s="7">
        <f>VALUE(MONTH(Tabla1[[#This Row],[Fecha]]))</f>
        <v>8</v>
      </c>
      <c r="M198" s="10">
        <f>VALUE(DAY(Tabla1[[#This Row],[Fecha]]))</f>
        <v>12</v>
      </c>
      <c r="N198" s="10" t="str">
        <f>IF(Tabla1[[#This Row],[DiaMes]]&gt;=15,"2º Quincena","1º Quincena")</f>
        <v>1º Quincena</v>
      </c>
      <c r="O198" s="10">
        <f>VALUE(WEEKNUM(Tabla1[[#This Row],[Fecha]]))</f>
        <v>33</v>
      </c>
      <c r="P198" s="10" t="str">
        <f t="shared" si="3"/>
        <v>Jueves</v>
      </c>
      <c r="Q198" s="10"/>
    </row>
    <row r="199" spans="1:17" x14ac:dyDescent="0.25">
      <c r="A199" s="7" t="s">
        <v>167</v>
      </c>
      <c r="B199" s="7" t="s">
        <v>26</v>
      </c>
      <c r="C199" s="7" t="s">
        <v>12</v>
      </c>
      <c r="D199" s="7" t="s">
        <v>18</v>
      </c>
      <c r="E199" s="8">
        <v>40402</v>
      </c>
      <c r="F199" s="9">
        <v>0.8372222222222222</v>
      </c>
      <c r="G199" s="7" t="s">
        <v>14</v>
      </c>
      <c r="H199" s="16" t="s">
        <v>12</v>
      </c>
      <c r="I199" s="7">
        <v>0.15</v>
      </c>
      <c r="J199" s="7">
        <f>VALUE(YEAR(Tabla1[[#This Row],[Fecha]]))</f>
        <v>2010</v>
      </c>
      <c r="K199" s="7">
        <f>VALUE(ROUNDUP(MONTH(Tabla1[[#This Row],[Fecha]])/3, 0))</f>
        <v>3</v>
      </c>
      <c r="L199" s="7">
        <f>VALUE(MONTH(Tabla1[[#This Row],[Fecha]]))</f>
        <v>8</v>
      </c>
      <c r="M199" s="10">
        <f>VALUE(DAY(Tabla1[[#This Row],[Fecha]]))</f>
        <v>12</v>
      </c>
      <c r="N199" s="10" t="str">
        <f>IF(Tabla1[[#This Row],[DiaMes]]&gt;=15,"2º Quincena","1º Quincena")</f>
        <v>1º Quincena</v>
      </c>
      <c r="O199" s="10">
        <f>VALUE(WEEKNUM(Tabla1[[#This Row],[Fecha]]))</f>
        <v>33</v>
      </c>
      <c r="P199" s="10" t="str">
        <f t="shared" si="3"/>
        <v>Jueves</v>
      </c>
      <c r="Q199" s="10"/>
    </row>
    <row r="200" spans="1:17" x14ac:dyDescent="0.25">
      <c r="A200" s="7" t="s">
        <v>167</v>
      </c>
      <c r="B200" s="7" t="s">
        <v>26</v>
      </c>
      <c r="C200" s="7" t="s">
        <v>12</v>
      </c>
      <c r="D200" s="7" t="s">
        <v>18</v>
      </c>
      <c r="E200" s="8">
        <v>40402</v>
      </c>
      <c r="F200" s="9">
        <v>0.86502314814814818</v>
      </c>
      <c r="G200" s="7" t="s">
        <v>14</v>
      </c>
      <c r="H200" s="16" t="s">
        <v>12</v>
      </c>
      <c r="I200" s="7">
        <v>0.15</v>
      </c>
      <c r="J200" s="7">
        <f>VALUE(YEAR(Tabla1[[#This Row],[Fecha]]))</f>
        <v>2010</v>
      </c>
      <c r="K200" s="7">
        <f>VALUE(ROUNDUP(MONTH(Tabla1[[#This Row],[Fecha]])/3, 0))</f>
        <v>3</v>
      </c>
      <c r="L200" s="7">
        <f>VALUE(MONTH(Tabla1[[#This Row],[Fecha]]))</f>
        <v>8</v>
      </c>
      <c r="M200" s="10">
        <f>VALUE(DAY(Tabla1[[#This Row],[Fecha]]))</f>
        <v>12</v>
      </c>
      <c r="N200" s="10" t="str">
        <f>IF(Tabla1[[#This Row],[DiaMes]]&gt;=15,"2º Quincena","1º Quincena")</f>
        <v>1º Quincena</v>
      </c>
      <c r="O200" s="10">
        <f>VALUE(WEEKNUM(Tabla1[[#This Row],[Fecha]]))</f>
        <v>33</v>
      </c>
      <c r="P200" s="10" t="str">
        <f t="shared" si="3"/>
        <v>Jueves</v>
      </c>
      <c r="Q200" s="10"/>
    </row>
    <row r="201" spans="1:17" x14ac:dyDescent="0.25">
      <c r="A201" s="7" t="s">
        <v>11</v>
      </c>
      <c r="B201" s="7" t="s">
        <v>12</v>
      </c>
      <c r="C201" s="7" t="s">
        <v>12</v>
      </c>
      <c r="D201" s="7" t="s">
        <v>13</v>
      </c>
      <c r="E201" s="8">
        <v>40403</v>
      </c>
      <c r="F201" s="9">
        <v>2.4421296296296292E-2</v>
      </c>
      <c r="G201" s="7" t="s">
        <v>14</v>
      </c>
      <c r="H201" s="16" t="s">
        <v>121</v>
      </c>
      <c r="I201" s="7">
        <v>0.19980000000000001</v>
      </c>
      <c r="J201" s="7">
        <f>VALUE(YEAR(Tabla1[[#This Row],[Fecha]]))</f>
        <v>2010</v>
      </c>
      <c r="K201" s="7">
        <f>VALUE(ROUNDUP(MONTH(Tabla1[[#This Row],[Fecha]])/3, 0))</f>
        <v>3</v>
      </c>
      <c r="L201" s="7">
        <f>VALUE(MONTH(Tabla1[[#This Row],[Fecha]]))</f>
        <v>8</v>
      </c>
      <c r="M201" s="10">
        <f>VALUE(DAY(Tabla1[[#This Row],[Fecha]]))</f>
        <v>13</v>
      </c>
      <c r="N201" s="10" t="str">
        <f>IF(Tabla1[[#This Row],[DiaMes]]&gt;=15,"2º Quincena","1º Quincena")</f>
        <v>1º Quincena</v>
      </c>
      <c r="O201" s="10">
        <f>VALUE(WEEKNUM(Tabla1[[#This Row],[Fecha]]))</f>
        <v>33</v>
      </c>
      <c r="P201" s="10" t="str">
        <f t="shared" si="3"/>
        <v>Viernes</v>
      </c>
      <c r="Q201" s="10"/>
    </row>
    <row r="202" spans="1:17" x14ac:dyDescent="0.25">
      <c r="A202" s="7" t="s">
        <v>167</v>
      </c>
      <c r="B202" s="7" t="s">
        <v>26</v>
      </c>
      <c r="C202" s="7" t="s">
        <v>12</v>
      </c>
      <c r="D202" s="7" t="s">
        <v>18</v>
      </c>
      <c r="E202" s="8">
        <v>40403</v>
      </c>
      <c r="F202" s="9">
        <v>0.54631944444444447</v>
      </c>
      <c r="G202" s="7" t="s">
        <v>14</v>
      </c>
      <c r="H202" s="16" t="s">
        <v>12</v>
      </c>
      <c r="I202" s="7">
        <v>0.15</v>
      </c>
      <c r="J202" s="7">
        <f>VALUE(YEAR(Tabla1[[#This Row],[Fecha]]))</f>
        <v>2010</v>
      </c>
      <c r="K202" s="7">
        <f>VALUE(ROUNDUP(MONTH(Tabla1[[#This Row],[Fecha]])/3, 0))</f>
        <v>3</v>
      </c>
      <c r="L202" s="7">
        <f>VALUE(MONTH(Tabla1[[#This Row],[Fecha]]))</f>
        <v>8</v>
      </c>
      <c r="M202" s="10">
        <f>VALUE(DAY(Tabla1[[#This Row],[Fecha]]))</f>
        <v>13</v>
      </c>
      <c r="N202" s="10" t="str">
        <f>IF(Tabla1[[#This Row],[DiaMes]]&gt;=15,"2º Quincena","1º Quincena")</f>
        <v>1º Quincena</v>
      </c>
      <c r="O202" s="10">
        <f>VALUE(WEEKNUM(Tabla1[[#This Row],[Fecha]]))</f>
        <v>33</v>
      </c>
      <c r="P202" s="10" t="str">
        <f t="shared" si="3"/>
        <v>Viernes</v>
      </c>
      <c r="Q202" s="10"/>
    </row>
    <row r="203" spans="1:17" x14ac:dyDescent="0.25">
      <c r="A203" s="7" t="s">
        <v>167</v>
      </c>
      <c r="B203" s="7" t="s">
        <v>26</v>
      </c>
      <c r="C203" s="7" t="s">
        <v>12</v>
      </c>
      <c r="D203" s="7" t="s">
        <v>18</v>
      </c>
      <c r="E203" s="8">
        <v>40403</v>
      </c>
      <c r="F203" s="9">
        <v>0.5502083333333333</v>
      </c>
      <c r="G203" s="7" t="s">
        <v>14</v>
      </c>
      <c r="H203" s="16" t="s">
        <v>12</v>
      </c>
      <c r="I203" s="7">
        <v>0.15</v>
      </c>
      <c r="J203" s="7">
        <f>VALUE(YEAR(Tabla1[[#This Row],[Fecha]]))</f>
        <v>2010</v>
      </c>
      <c r="K203" s="7">
        <f>VALUE(ROUNDUP(MONTH(Tabla1[[#This Row],[Fecha]])/3, 0))</f>
        <v>3</v>
      </c>
      <c r="L203" s="7">
        <f>VALUE(MONTH(Tabla1[[#This Row],[Fecha]]))</f>
        <v>8</v>
      </c>
      <c r="M203" s="10">
        <f>VALUE(DAY(Tabla1[[#This Row],[Fecha]]))</f>
        <v>13</v>
      </c>
      <c r="N203" s="10" t="str">
        <f>IF(Tabla1[[#This Row],[DiaMes]]&gt;=15,"2º Quincena","1º Quincena")</f>
        <v>1º Quincena</v>
      </c>
      <c r="O203" s="10">
        <f>VALUE(WEEKNUM(Tabla1[[#This Row],[Fecha]]))</f>
        <v>33</v>
      </c>
      <c r="P203" s="10" t="str">
        <f t="shared" si="3"/>
        <v>Viernes</v>
      </c>
      <c r="Q203" s="10"/>
    </row>
    <row r="204" spans="1:17" x14ac:dyDescent="0.25">
      <c r="A204" s="7" t="s">
        <v>138</v>
      </c>
      <c r="B204" s="7" t="s">
        <v>16</v>
      </c>
      <c r="C204" s="7" t="s">
        <v>17</v>
      </c>
      <c r="D204" s="7" t="s">
        <v>18</v>
      </c>
      <c r="E204" s="8">
        <v>40403</v>
      </c>
      <c r="F204" s="9">
        <v>0.85660879629629638</v>
      </c>
      <c r="G204" s="7" t="s">
        <v>14</v>
      </c>
      <c r="H204" s="16" t="s">
        <v>67</v>
      </c>
      <c r="I204" s="7">
        <v>0</v>
      </c>
      <c r="J204" s="7">
        <f>VALUE(YEAR(Tabla1[[#This Row],[Fecha]]))</f>
        <v>2010</v>
      </c>
      <c r="K204" s="7">
        <f>VALUE(ROUNDUP(MONTH(Tabla1[[#This Row],[Fecha]])/3, 0))</f>
        <v>3</v>
      </c>
      <c r="L204" s="7">
        <f>VALUE(MONTH(Tabla1[[#This Row],[Fecha]]))</f>
        <v>8</v>
      </c>
      <c r="M204" s="10">
        <f>VALUE(DAY(Tabla1[[#This Row],[Fecha]]))</f>
        <v>13</v>
      </c>
      <c r="N204" s="10" t="str">
        <f>IF(Tabla1[[#This Row],[DiaMes]]&gt;=15,"2º Quincena","1º Quincena")</f>
        <v>1º Quincena</v>
      </c>
      <c r="O204" s="10">
        <f>VALUE(WEEKNUM(Tabla1[[#This Row],[Fecha]]))</f>
        <v>33</v>
      </c>
      <c r="P204" s="10" t="str">
        <f t="shared" si="3"/>
        <v>Viernes</v>
      </c>
      <c r="Q204" s="10"/>
    </row>
    <row r="205" spans="1:17" x14ac:dyDescent="0.25">
      <c r="A205" s="7" t="s">
        <v>138</v>
      </c>
      <c r="B205" s="7" t="s">
        <v>16</v>
      </c>
      <c r="C205" s="7" t="s">
        <v>17</v>
      </c>
      <c r="D205" s="7" t="s">
        <v>18</v>
      </c>
      <c r="E205" s="8">
        <v>40403</v>
      </c>
      <c r="F205" s="9">
        <v>0.86928240740740748</v>
      </c>
      <c r="G205" s="7" t="s">
        <v>14</v>
      </c>
      <c r="H205" s="16" t="s">
        <v>101</v>
      </c>
      <c r="I205" s="7">
        <v>0</v>
      </c>
      <c r="J205" s="7">
        <f>VALUE(YEAR(Tabla1[[#This Row],[Fecha]]))</f>
        <v>2010</v>
      </c>
      <c r="K205" s="7">
        <f>VALUE(ROUNDUP(MONTH(Tabla1[[#This Row],[Fecha]])/3, 0))</f>
        <v>3</v>
      </c>
      <c r="L205" s="7">
        <f>VALUE(MONTH(Tabla1[[#This Row],[Fecha]]))</f>
        <v>8</v>
      </c>
      <c r="M205" s="10">
        <f>VALUE(DAY(Tabla1[[#This Row],[Fecha]]))</f>
        <v>13</v>
      </c>
      <c r="N205" s="10" t="str">
        <f>IF(Tabla1[[#This Row],[DiaMes]]&gt;=15,"2º Quincena","1º Quincena")</f>
        <v>1º Quincena</v>
      </c>
      <c r="O205" s="10">
        <f>VALUE(WEEKNUM(Tabla1[[#This Row],[Fecha]]))</f>
        <v>33</v>
      </c>
      <c r="P205" s="10" t="str">
        <f t="shared" si="3"/>
        <v>Viernes</v>
      </c>
      <c r="Q205" s="10"/>
    </row>
    <row r="206" spans="1:17" x14ac:dyDescent="0.25">
      <c r="A206" s="7" t="s">
        <v>11</v>
      </c>
      <c r="B206" s="7" t="s">
        <v>12</v>
      </c>
      <c r="C206" s="7" t="s">
        <v>12</v>
      </c>
      <c r="D206" s="7" t="s">
        <v>13</v>
      </c>
      <c r="E206" s="8">
        <v>40404</v>
      </c>
      <c r="F206" s="9">
        <v>9.1122685185185182E-2</v>
      </c>
      <c r="G206" s="7" t="s">
        <v>14</v>
      </c>
      <c r="H206" s="16" t="s">
        <v>122</v>
      </c>
      <c r="I206" s="7">
        <v>6.88E-2</v>
      </c>
      <c r="J206" s="7">
        <f>VALUE(YEAR(Tabla1[[#This Row],[Fecha]]))</f>
        <v>2010</v>
      </c>
      <c r="K206" s="7">
        <f>VALUE(ROUNDUP(MONTH(Tabla1[[#This Row],[Fecha]])/3, 0))</f>
        <v>3</v>
      </c>
      <c r="L206" s="7">
        <f>VALUE(MONTH(Tabla1[[#This Row],[Fecha]]))</f>
        <v>8</v>
      </c>
      <c r="M206" s="10">
        <f>VALUE(DAY(Tabla1[[#This Row],[Fecha]]))</f>
        <v>14</v>
      </c>
      <c r="N206" s="10" t="str">
        <f>IF(Tabla1[[#This Row],[DiaMes]]&gt;=15,"2º Quincena","1º Quincena")</f>
        <v>1º Quincena</v>
      </c>
      <c r="O206" s="10">
        <f>VALUE(WEEKNUM(Tabla1[[#This Row],[Fecha]]))</f>
        <v>33</v>
      </c>
      <c r="P206" s="10" t="str">
        <f t="shared" si="3"/>
        <v>Sábado</v>
      </c>
      <c r="Q206" s="10"/>
    </row>
    <row r="207" spans="1:17" x14ac:dyDescent="0.25">
      <c r="A207" s="7" t="s">
        <v>140</v>
      </c>
      <c r="B207" s="7" t="s">
        <v>16</v>
      </c>
      <c r="C207" s="7" t="s">
        <v>17</v>
      </c>
      <c r="D207" s="7" t="s">
        <v>18</v>
      </c>
      <c r="E207" s="8">
        <v>40404</v>
      </c>
      <c r="F207" s="9">
        <v>0.40162037037037041</v>
      </c>
      <c r="G207" s="7" t="s">
        <v>14</v>
      </c>
      <c r="H207" s="16" t="s">
        <v>101</v>
      </c>
      <c r="I207" s="7">
        <v>0</v>
      </c>
      <c r="J207" s="7">
        <f>VALUE(YEAR(Tabla1[[#This Row],[Fecha]]))</f>
        <v>2010</v>
      </c>
      <c r="K207" s="7">
        <f>VALUE(ROUNDUP(MONTH(Tabla1[[#This Row],[Fecha]])/3, 0))</f>
        <v>3</v>
      </c>
      <c r="L207" s="7">
        <f>VALUE(MONTH(Tabla1[[#This Row],[Fecha]]))</f>
        <v>8</v>
      </c>
      <c r="M207" s="10">
        <f>VALUE(DAY(Tabla1[[#This Row],[Fecha]]))</f>
        <v>14</v>
      </c>
      <c r="N207" s="10" t="str">
        <f>IF(Tabla1[[#This Row],[DiaMes]]&gt;=15,"2º Quincena","1º Quincena")</f>
        <v>1º Quincena</v>
      </c>
      <c r="O207" s="10">
        <f>VALUE(WEEKNUM(Tabla1[[#This Row],[Fecha]]))</f>
        <v>33</v>
      </c>
      <c r="P207" s="10" t="str">
        <f t="shared" si="3"/>
        <v>Sábado</v>
      </c>
      <c r="Q207" s="10"/>
    </row>
    <row r="208" spans="1:17" x14ac:dyDescent="0.25">
      <c r="A208" s="7" t="s">
        <v>167</v>
      </c>
      <c r="B208" s="7" t="s">
        <v>16</v>
      </c>
      <c r="C208" s="7" t="s">
        <v>17</v>
      </c>
      <c r="D208" s="7" t="s">
        <v>18</v>
      </c>
      <c r="E208" s="8">
        <v>40404</v>
      </c>
      <c r="F208" s="9">
        <v>0.50518518518518518</v>
      </c>
      <c r="G208" s="7" t="s">
        <v>14</v>
      </c>
      <c r="H208" s="16" t="s">
        <v>123</v>
      </c>
      <c r="I208" s="7">
        <v>0</v>
      </c>
      <c r="J208" s="7">
        <f>VALUE(YEAR(Tabla1[[#This Row],[Fecha]]))</f>
        <v>2010</v>
      </c>
      <c r="K208" s="7">
        <f>VALUE(ROUNDUP(MONTH(Tabla1[[#This Row],[Fecha]])/3, 0))</f>
        <v>3</v>
      </c>
      <c r="L208" s="7">
        <f>VALUE(MONTH(Tabla1[[#This Row],[Fecha]]))</f>
        <v>8</v>
      </c>
      <c r="M208" s="10">
        <f>VALUE(DAY(Tabla1[[#This Row],[Fecha]]))</f>
        <v>14</v>
      </c>
      <c r="N208" s="10" t="str">
        <f>IF(Tabla1[[#This Row],[DiaMes]]&gt;=15,"2º Quincena","1º Quincena")</f>
        <v>1º Quincena</v>
      </c>
      <c r="O208" s="10">
        <f>VALUE(WEEKNUM(Tabla1[[#This Row],[Fecha]]))</f>
        <v>33</v>
      </c>
      <c r="P208" s="10" t="str">
        <f t="shared" si="3"/>
        <v>Sábado</v>
      </c>
      <c r="Q208" s="10"/>
    </row>
    <row r="209" spans="1:17" x14ac:dyDescent="0.25">
      <c r="A209" s="7" t="s">
        <v>138</v>
      </c>
      <c r="B209" s="7" t="s">
        <v>16</v>
      </c>
      <c r="C209" s="7" t="s">
        <v>17</v>
      </c>
      <c r="D209" s="7" t="s">
        <v>18</v>
      </c>
      <c r="E209" s="8">
        <v>40404</v>
      </c>
      <c r="F209" s="9">
        <v>0.54069444444444448</v>
      </c>
      <c r="G209" s="7" t="s">
        <v>14</v>
      </c>
      <c r="H209" s="16" t="s">
        <v>124</v>
      </c>
      <c r="I209" s="7">
        <v>0</v>
      </c>
      <c r="J209" s="7">
        <f>VALUE(YEAR(Tabla1[[#This Row],[Fecha]]))</f>
        <v>2010</v>
      </c>
      <c r="K209" s="7">
        <f>VALUE(ROUNDUP(MONTH(Tabla1[[#This Row],[Fecha]])/3, 0))</f>
        <v>3</v>
      </c>
      <c r="L209" s="7">
        <f>VALUE(MONTH(Tabla1[[#This Row],[Fecha]]))</f>
        <v>8</v>
      </c>
      <c r="M209" s="10">
        <f>VALUE(DAY(Tabla1[[#This Row],[Fecha]]))</f>
        <v>14</v>
      </c>
      <c r="N209" s="10" t="str">
        <f>IF(Tabla1[[#This Row],[DiaMes]]&gt;=15,"2º Quincena","1º Quincena")</f>
        <v>1º Quincena</v>
      </c>
      <c r="O209" s="10">
        <f>VALUE(WEEKNUM(Tabla1[[#This Row],[Fecha]]))</f>
        <v>33</v>
      </c>
      <c r="P209" s="10" t="str">
        <f t="shared" si="3"/>
        <v>Sábado</v>
      </c>
      <c r="Q209" s="10"/>
    </row>
    <row r="210" spans="1:17" x14ac:dyDescent="0.25">
      <c r="A210" s="7" t="s">
        <v>161</v>
      </c>
      <c r="B210" s="7" t="s">
        <v>16</v>
      </c>
      <c r="C210" s="7" t="s">
        <v>17</v>
      </c>
      <c r="D210" s="7" t="s">
        <v>24</v>
      </c>
      <c r="E210" s="8">
        <v>40404</v>
      </c>
      <c r="F210" s="9">
        <v>0.67347222222222225</v>
      </c>
      <c r="G210" s="7" t="s">
        <v>14</v>
      </c>
      <c r="H210" s="16" t="s">
        <v>125</v>
      </c>
      <c r="I210" s="7">
        <v>0</v>
      </c>
      <c r="J210" s="7">
        <f>VALUE(YEAR(Tabla1[[#This Row],[Fecha]]))</f>
        <v>2010</v>
      </c>
      <c r="K210" s="7">
        <f>VALUE(ROUNDUP(MONTH(Tabla1[[#This Row],[Fecha]])/3, 0))</f>
        <v>3</v>
      </c>
      <c r="L210" s="7">
        <f>VALUE(MONTH(Tabla1[[#This Row],[Fecha]]))</f>
        <v>8</v>
      </c>
      <c r="M210" s="10">
        <f>VALUE(DAY(Tabla1[[#This Row],[Fecha]]))</f>
        <v>14</v>
      </c>
      <c r="N210" s="10" t="str">
        <f>IF(Tabla1[[#This Row],[DiaMes]]&gt;=15,"2º Quincena","1º Quincena")</f>
        <v>1º Quincena</v>
      </c>
      <c r="O210" s="10">
        <f>VALUE(WEEKNUM(Tabla1[[#This Row],[Fecha]]))</f>
        <v>33</v>
      </c>
      <c r="P210" s="10" t="str">
        <f t="shared" si="3"/>
        <v>Sábado</v>
      </c>
      <c r="Q210" s="10"/>
    </row>
    <row r="211" spans="1:17" x14ac:dyDescent="0.25">
      <c r="A211" s="7" t="s">
        <v>138</v>
      </c>
      <c r="B211" s="7" t="s">
        <v>16</v>
      </c>
      <c r="C211" s="7" t="s">
        <v>17</v>
      </c>
      <c r="D211" s="7" t="s">
        <v>18</v>
      </c>
      <c r="E211" s="8">
        <v>40404</v>
      </c>
      <c r="F211" s="9">
        <v>0.71960648148148154</v>
      </c>
      <c r="G211" s="7" t="s">
        <v>14</v>
      </c>
      <c r="H211" s="16" t="s">
        <v>23</v>
      </c>
      <c r="I211" s="7">
        <v>0</v>
      </c>
      <c r="J211" s="7">
        <f>VALUE(YEAR(Tabla1[[#This Row],[Fecha]]))</f>
        <v>2010</v>
      </c>
      <c r="K211" s="7">
        <f>VALUE(ROUNDUP(MONTH(Tabla1[[#This Row],[Fecha]])/3, 0))</f>
        <v>3</v>
      </c>
      <c r="L211" s="7">
        <f>VALUE(MONTH(Tabla1[[#This Row],[Fecha]]))</f>
        <v>8</v>
      </c>
      <c r="M211" s="10">
        <f>VALUE(DAY(Tabla1[[#This Row],[Fecha]]))</f>
        <v>14</v>
      </c>
      <c r="N211" s="10" t="str">
        <f>IF(Tabla1[[#This Row],[DiaMes]]&gt;=15,"2º Quincena","1º Quincena")</f>
        <v>1º Quincena</v>
      </c>
      <c r="O211" s="10">
        <f>VALUE(WEEKNUM(Tabla1[[#This Row],[Fecha]]))</f>
        <v>33</v>
      </c>
      <c r="P211" s="10" t="str">
        <f t="shared" si="3"/>
        <v>Sábado</v>
      </c>
      <c r="Q211" s="10"/>
    </row>
    <row r="212" spans="1:17" x14ac:dyDescent="0.25">
      <c r="A212" s="7" t="s">
        <v>138</v>
      </c>
      <c r="B212" s="7" t="s">
        <v>16</v>
      </c>
      <c r="C212" s="7" t="s">
        <v>17</v>
      </c>
      <c r="D212" s="7" t="s">
        <v>18</v>
      </c>
      <c r="E212" s="8">
        <v>40404</v>
      </c>
      <c r="F212" s="9">
        <v>0.73252314814814812</v>
      </c>
      <c r="G212" s="7" t="s">
        <v>14</v>
      </c>
      <c r="H212" s="16" t="s">
        <v>75</v>
      </c>
      <c r="I212" s="7">
        <v>0</v>
      </c>
      <c r="J212" s="7">
        <f>VALUE(YEAR(Tabla1[[#This Row],[Fecha]]))</f>
        <v>2010</v>
      </c>
      <c r="K212" s="7">
        <f>VALUE(ROUNDUP(MONTH(Tabla1[[#This Row],[Fecha]])/3, 0))</f>
        <v>3</v>
      </c>
      <c r="L212" s="7">
        <f>VALUE(MONTH(Tabla1[[#This Row],[Fecha]]))</f>
        <v>8</v>
      </c>
      <c r="M212" s="10">
        <f>VALUE(DAY(Tabla1[[#This Row],[Fecha]]))</f>
        <v>14</v>
      </c>
      <c r="N212" s="10" t="str">
        <f>IF(Tabla1[[#This Row],[DiaMes]]&gt;=15,"2º Quincena","1º Quincena")</f>
        <v>1º Quincena</v>
      </c>
      <c r="O212" s="10">
        <f>VALUE(WEEKNUM(Tabla1[[#This Row],[Fecha]]))</f>
        <v>33</v>
      </c>
      <c r="P212" s="10" t="str">
        <f t="shared" si="3"/>
        <v>Sábado</v>
      </c>
      <c r="Q212" s="10"/>
    </row>
    <row r="213" spans="1:17" x14ac:dyDescent="0.25">
      <c r="A213" s="7" t="s">
        <v>161</v>
      </c>
      <c r="B213" s="7" t="s">
        <v>16</v>
      </c>
      <c r="C213" s="7" t="s">
        <v>17</v>
      </c>
      <c r="D213" s="7" t="s">
        <v>24</v>
      </c>
      <c r="E213" s="8">
        <v>40404</v>
      </c>
      <c r="F213" s="9">
        <v>0.86413194444444441</v>
      </c>
      <c r="G213" s="7" t="s">
        <v>14</v>
      </c>
      <c r="H213" s="16" t="s">
        <v>126</v>
      </c>
      <c r="I213" s="7">
        <v>0</v>
      </c>
      <c r="J213" s="7">
        <f>VALUE(YEAR(Tabla1[[#This Row],[Fecha]]))</f>
        <v>2010</v>
      </c>
      <c r="K213" s="7">
        <f>VALUE(ROUNDUP(MONTH(Tabla1[[#This Row],[Fecha]])/3, 0))</f>
        <v>3</v>
      </c>
      <c r="L213" s="7">
        <f>VALUE(MONTH(Tabla1[[#This Row],[Fecha]]))</f>
        <v>8</v>
      </c>
      <c r="M213" s="10">
        <f>VALUE(DAY(Tabla1[[#This Row],[Fecha]]))</f>
        <v>14</v>
      </c>
      <c r="N213" s="10" t="str">
        <f>IF(Tabla1[[#This Row],[DiaMes]]&gt;=15,"2º Quincena","1º Quincena")</f>
        <v>1º Quincena</v>
      </c>
      <c r="O213" s="10">
        <f>VALUE(WEEKNUM(Tabla1[[#This Row],[Fecha]]))</f>
        <v>33</v>
      </c>
      <c r="P213" s="10" t="str">
        <f t="shared" si="3"/>
        <v>Sábado</v>
      </c>
      <c r="Q213" s="10"/>
    </row>
    <row r="214" spans="1:17" x14ac:dyDescent="0.25">
      <c r="A214" s="7" t="s">
        <v>138</v>
      </c>
      <c r="B214" s="7" t="s">
        <v>16</v>
      </c>
      <c r="C214" s="7" t="s">
        <v>17</v>
      </c>
      <c r="D214" s="7" t="s">
        <v>18</v>
      </c>
      <c r="E214" s="8">
        <v>40404</v>
      </c>
      <c r="F214" s="9">
        <v>0.88575231481481476</v>
      </c>
      <c r="G214" s="7" t="s">
        <v>14</v>
      </c>
      <c r="H214" s="16" t="s">
        <v>22</v>
      </c>
      <c r="I214" s="7">
        <v>0</v>
      </c>
      <c r="J214" s="7">
        <f>VALUE(YEAR(Tabla1[[#This Row],[Fecha]]))</f>
        <v>2010</v>
      </c>
      <c r="K214" s="7">
        <f>VALUE(ROUNDUP(MONTH(Tabla1[[#This Row],[Fecha]])/3, 0))</f>
        <v>3</v>
      </c>
      <c r="L214" s="7">
        <f>VALUE(MONTH(Tabla1[[#This Row],[Fecha]]))</f>
        <v>8</v>
      </c>
      <c r="M214" s="10">
        <f>VALUE(DAY(Tabla1[[#This Row],[Fecha]]))</f>
        <v>14</v>
      </c>
      <c r="N214" s="10" t="str">
        <f>IF(Tabla1[[#This Row],[DiaMes]]&gt;=15,"2º Quincena","1º Quincena")</f>
        <v>1º Quincena</v>
      </c>
      <c r="O214" s="10">
        <f>VALUE(WEEKNUM(Tabla1[[#This Row],[Fecha]]))</f>
        <v>33</v>
      </c>
      <c r="P214" s="10" t="str">
        <f t="shared" si="3"/>
        <v>Sábado</v>
      </c>
      <c r="Q214" s="10"/>
    </row>
    <row r="215" spans="1:17" x14ac:dyDescent="0.25">
      <c r="A215" s="7" t="s">
        <v>161</v>
      </c>
      <c r="B215" s="7" t="s">
        <v>16</v>
      </c>
      <c r="C215" s="7" t="s">
        <v>17</v>
      </c>
      <c r="D215" s="7" t="s">
        <v>24</v>
      </c>
      <c r="E215" s="8">
        <v>40404</v>
      </c>
      <c r="F215" s="9">
        <v>0.88608796296296299</v>
      </c>
      <c r="G215" s="7" t="s">
        <v>14</v>
      </c>
      <c r="H215" s="16" t="s">
        <v>57</v>
      </c>
      <c r="I215" s="7">
        <v>0</v>
      </c>
      <c r="J215" s="7">
        <f>VALUE(YEAR(Tabla1[[#This Row],[Fecha]]))</f>
        <v>2010</v>
      </c>
      <c r="K215" s="7">
        <f>VALUE(ROUNDUP(MONTH(Tabla1[[#This Row],[Fecha]])/3, 0))</f>
        <v>3</v>
      </c>
      <c r="L215" s="7">
        <f>VALUE(MONTH(Tabla1[[#This Row],[Fecha]]))</f>
        <v>8</v>
      </c>
      <c r="M215" s="10">
        <f>VALUE(DAY(Tabla1[[#This Row],[Fecha]]))</f>
        <v>14</v>
      </c>
      <c r="N215" s="10" t="str">
        <f>IF(Tabla1[[#This Row],[DiaMes]]&gt;=15,"2º Quincena","1º Quincena")</f>
        <v>1º Quincena</v>
      </c>
      <c r="O215" s="10">
        <f>VALUE(WEEKNUM(Tabla1[[#This Row],[Fecha]]))</f>
        <v>33</v>
      </c>
      <c r="P215" s="10" t="str">
        <f t="shared" si="3"/>
        <v>Sábado</v>
      </c>
      <c r="Q215" s="10"/>
    </row>
    <row r="216" spans="1:17" x14ac:dyDescent="0.25">
      <c r="A216" s="7" t="s">
        <v>11</v>
      </c>
      <c r="B216" s="7" t="s">
        <v>12</v>
      </c>
      <c r="C216" s="7" t="s">
        <v>12</v>
      </c>
      <c r="D216" s="7" t="s">
        <v>13</v>
      </c>
      <c r="E216" s="8">
        <v>40405</v>
      </c>
      <c r="F216" s="9">
        <v>0.12377314814814815</v>
      </c>
      <c r="G216" s="7" t="s">
        <v>14</v>
      </c>
      <c r="H216" s="16" t="s">
        <v>127</v>
      </c>
      <c r="I216" s="7">
        <v>0.28360000000000002</v>
      </c>
      <c r="J216" s="7">
        <f>VALUE(YEAR(Tabla1[[#This Row],[Fecha]]))</f>
        <v>2010</v>
      </c>
      <c r="K216" s="7">
        <f>VALUE(ROUNDUP(MONTH(Tabla1[[#This Row],[Fecha]])/3, 0))</f>
        <v>3</v>
      </c>
      <c r="L216" s="7">
        <f>VALUE(MONTH(Tabla1[[#This Row],[Fecha]]))</f>
        <v>8</v>
      </c>
      <c r="M216" s="10">
        <f>VALUE(DAY(Tabla1[[#This Row],[Fecha]]))</f>
        <v>15</v>
      </c>
      <c r="N216" s="10" t="str">
        <f>IF(Tabla1[[#This Row],[DiaMes]]&gt;=15,"2º Quincena","1º Quincena")</f>
        <v>2º Quincena</v>
      </c>
      <c r="O216" s="10">
        <f>VALUE(WEEKNUM(Tabla1[[#This Row],[Fecha]]))</f>
        <v>34</v>
      </c>
      <c r="P216" s="10" t="str">
        <f t="shared" si="3"/>
        <v>Domingo</v>
      </c>
      <c r="Q216" s="10"/>
    </row>
    <row r="217" spans="1:17" x14ac:dyDescent="0.25">
      <c r="A217" s="7" t="s">
        <v>135</v>
      </c>
      <c r="B217" s="7" t="s">
        <v>16</v>
      </c>
      <c r="C217" s="7" t="s">
        <v>17</v>
      </c>
      <c r="D217" s="7" t="s">
        <v>18</v>
      </c>
      <c r="E217" s="8">
        <v>40405</v>
      </c>
      <c r="F217" s="9">
        <v>0.54553240740740738</v>
      </c>
      <c r="G217" s="7" t="s">
        <v>14</v>
      </c>
      <c r="H217" s="16" t="s">
        <v>40</v>
      </c>
      <c r="I217" s="7">
        <v>0</v>
      </c>
      <c r="J217" s="7">
        <f>VALUE(YEAR(Tabla1[[#This Row],[Fecha]]))</f>
        <v>2010</v>
      </c>
      <c r="K217" s="7">
        <f>VALUE(ROUNDUP(MONTH(Tabla1[[#This Row],[Fecha]])/3, 0))</f>
        <v>3</v>
      </c>
      <c r="L217" s="7">
        <f>VALUE(MONTH(Tabla1[[#This Row],[Fecha]]))</f>
        <v>8</v>
      </c>
      <c r="M217" s="10">
        <f>VALUE(DAY(Tabla1[[#This Row],[Fecha]]))</f>
        <v>15</v>
      </c>
      <c r="N217" s="10" t="str">
        <f>IF(Tabla1[[#This Row],[DiaMes]]&gt;=15,"2º Quincena","1º Quincena")</f>
        <v>2º Quincena</v>
      </c>
      <c r="O217" s="10">
        <f>VALUE(WEEKNUM(Tabla1[[#This Row],[Fecha]]))</f>
        <v>34</v>
      </c>
      <c r="P217" s="10" t="str">
        <f t="shared" si="3"/>
        <v>Domingo</v>
      </c>
      <c r="Q217" s="10"/>
    </row>
    <row r="218" spans="1:17" x14ac:dyDescent="0.25">
      <c r="A218" s="7" t="s">
        <v>149</v>
      </c>
      <c r="B218" s="7" t="s">
        <v>16</v>
      </c>
      <c r="C218" s="7" t="s">
        <v>17</v>
      </c>
      <c r="D218" s="7" t="s">
        <v>18</v>
      </c>
      <c r="E218" s="8">
        <v>40405</v>
      </c>
      <c r="F218" s="9">
        <v>0.77437500000000004</v>
      </c>
      <c r="G218" s="7" t="s">
        <v>14</v>
      </c>
      <c r="H218" s="16" t="s">
        <v>65</v>
      </c>
      <c r="I218" s="7">
        <v>0</v>
      </c>
      <c r="J218" s="7">
        <f>VALUE(YEAR(Tabla1[[#This Row],[Fecha]]))</f>
        <v>2010</v>
      </c>
      <c r="K218" s="7">
        <f>VALUE(ROUNDUP(MONTH(Tabla1[[#This Row],[Fecha]])/3, 0))</f>
        <v>3</v>
      </c>
      <c r="L218" s="7">
        <f>VALUE(MONTH(Tabla1[[#This Row],[Fecha]]))</f>
        <v>8</v>
      </c>
      <c r="M218" s="10">
        <f>VALUE(DAY(Tabla1[[#This Row],[Fecha]]))</f>
        <v>15</v>
      </c>
      <c r="N218" s="10" t="str">
        <f>IF(Tabla1[[#This Row],[DiaMes]]&gt;=15,"2º Quincena","1º Quincena")</f>
        <v>2º Quincena</v>
      </c>
      <c r="O218" s="10">
        <f>VALUE(WEEKNUM(Tabla1[[#This Row],[Fecha]]))</f>
        <v>34</v>
      </c>
      <c r="P218" s="10" t="str">
        <f t="shared" si="3"/>
        <v>Domingo</v>
      </c>
      <c r="Q218" s="10"/>
    </row>
    <row r="219" spans="1:17" x14ac:dyDescent="0.25">
      <c r="A219" s="7" t="s">
        <v>138</v>
      </c>
      <c r="B219" s="7" t="s">
        <v>16</v>
      </c>
      <c r="C219" s="7" t="s">
        <v>17</v>
      </c>
      <c r="D219" s="7" t="s">
        <v>18</v>
      </c>
      <c r="E219" s="8">
        <v>40405</v>
      </c>
      <c r="F219" s="9">
        <v>0.77629629629629626</v>
      </c>
      <c r="G219" s="7" t="s">
        <v>14</v>
      </c>
      <c r="H219" s="16" t="s">
        <v>128</v>
      </c>
      <c r="I219" s="7">
        <v>0</v>
      </c>
      <c r="J219" s="7">
        <f>VALUE(YEAR(Tabla1[[#This Row],[Fecha]]))</f>
        <v>2010</v>
      </c>
      <c r="K219" s="7">
        <f>VALUE(ROUNDUP(MONTH(Tabla1[[#This Row],[Fecha]])/3, 0))</f>
        <v>3</v>
      </c>
      <c r="L219" s="7">
        <f>VALUE(MONTH(Tabla1[[#This Row],[Fecha]]))</f>
        <v>8</v>
      </c>
      <c r="M219" s="10">
        <f>VALUE(DAY(Tabla1[[#This Row],[Fecha]]))</f>
        <v>15</v>
      </c>
      <c r="N219" s="10" t="str">
        <f>IF(Tabla1[[#This Row],[DiaMes]]&gt;=15,"2º Quincena","1º Quincena")</f>
        <v>2º Quincena</v>
      </c>
      <c r="O219" s="10">
        <f>VALUE(WEEKNUM(Tabla1[[#This Row],[Fecha]]))</f>
        <v>34</v>
      </c>
      <c r="P219" s="10" t="str">
        <f t="shared" si="3"/>
        <v>Domingo</v>
      </c>
      <c r="Q219" s="10"/>
    </row>
    <row r="220" spans="1:17" x14ac:dyDescent="0.25">
      <c r="A220" s="7" t="s">
        <v>11</v>
      </c>
      <c r="B220" s="7" t="s">
        <v>12</v>
      </c>
      <c r="C220" s="7" t="s">
        <v>12</v>
      </c>
      <c r="D220" s="7" t="s">
        <v>13</v>
      </c>
      <c r="E220" s="8">
        <v>40406</v>
      </c>
      <c r="F220" s="9">
        <v>0.12380787037037037</v>
      </c>
      <c r="G220" s="7" t="s">
        <v>14</v>
      </c>
      <c r="H220" s="16" t="s">
        <v>129</v>
      </c>
      <c r="I220" s="7">
        <v>0.38140000000000002</v>
      </c>
      <c r="J220" s="7">
        <f>VALUE(YEAR(Tabla1[[#This Row],[Fecha]]))</f>
        <v>2010</v>
      </c>
      <c r="K220" s="7">
        <f>VALUE(ROUNDUP(MONTH(Tabla1[[#This Row],[Fecha]])/3, 0))</f>
        <v>3</v>
      </c>
      <c r="L220" s="7">
        <f>VALUE(MONTH(Tabla1[[#This Row],[Fecha]]))</f>
        <v>8</v>
      </c>
      <c r="M220" s="10">
        <f>VALUE(DAY(Tabla1[[#This Row],[Fecha]]))</f>
        <v>16</v>
      </c>
      <c r="N220" s="10" t="str">
        <f>IF(Tabla1[[#This Row],[DiaMes]]&gt;=15,"2º Quincena","1º Quincena")</f>
        <v>2º Quincena</v>
      </c>
      <c r="O220" s="10">
        <f>VALUE(WEEKNUM(Tabla1[[#This Row],[Fecha]]))</f>
        <v>34</v>
      </c>
      <c r="P220" s="10" t="str">
        <f t="shared" si="3"/>
        <v>Lunes</v>
      </c>
      <c r="Q220" s="10"/>
    </row>
    <row r="221" spans="1:17" x14ac:dyDescent="0.25">
      <c r="A221" s="7" t="s">
        <v>148</v>
      </c>
      <c r="B221" s="7" t="s">
        <v>26</v>
      </c>
      <c r="C221" s="7" t="s">
        <v>12</v>
      </c>
      <c r="D221" s="7" t="s">
        <v>18</v>
      </c>
      <c r="E221" s="8">
        <v>40406</v>
      </c>
      <c r="F221" s="9">
        <v>0.42962962962962964</v>
      </c>
      <c r="G221" s="7" t="s">
        <v>14</v>
      </c>
      <c r="H221" s="16" t="s">
        <v>12</v>
      </c>
      <c r="I221" s="7">
        <v>0.15</v>
      </c>
      <c r="J221" s="7">
        <f>VALUE(YEAR(Tabla1[[#This Row],[Fecha]]))</f>
        <v>2010</v>
      </c>
      <c r="K221" s="7">
        <f>VALUE(ROUNDUP(MONTH(Tabla1[[#This Row],[Fecha]])/3, 0))</f>
        <v>3</v>
      </c>
      <c r="L221" s="7">
        <f>VALUE(MONTH(Tabla1[[#This Row],[Fecha]]))</f>
        <v>8</v>
      </c>
      <c r="M221" s="10">
        <f>VALUE(DAY(Tabla1[[#This Row],[Fecha]]))</f>
        <v>16</v>
      </c>
      <c r="N221" s="10" t="str">
        <f>IF(Tabla1[[#This Row],[DiaMes]]&gt;=15,"2º Quincena","1º Quincena")</f>
        <v>2º Quincena</v>
      </c>
      <c r="O221" s="10">
        <f>VALUE(WEEKNUM(Tabla1[[#This Row],[Fecha]]))</f>
        <v>34</v>
      </c>
      <c r="P221" s="10" t="str">
        <f t="shared" si="3"/>
        <v>Lunes</v>
      </c>
      <c r="Q221" s="10"/>
    </row>
    <row r="222" spans="1:17" x14ac:dyDescent="0.25">
      <c r="A222" s="7" t="s">
        <v>158</v>
      </c>
      <c r="B222" s="7" t="s">
        <v>16</v>
      </c>
      <c r="C222" s="7" t="s">
        <v>17</v>
      </c>
      <c r="D222" s="7" t="s">
        <v>18</v>
      </c>
      <c r="E222" s="8">
        <v>40406</v>
      </c>
      <c r="F222" s="9">
        <v>0.50268518518518512</v>
      </c>
      <c r="G222" s="7" t="s">
        <v>14</v>
      </c>
      <c r="H222" s="16" t="s">
        <v>84</v>
      </c>
      <c r="I222" s="7">
        <v>0</v>
      </c>
      <c r="J222" s="7">
        <f>VALUE(YEAR(Tabla1[[#This Row],[Fecha]]))</f>
        <v>2010</v>
      </c>
      <c r="K222" s="7">
        <f>VALUE(ROUNDUP(MONTH(Tabla1[[#This Row],[Fecha]])/3, 0))</f>
        <v>3</v>
      </c>
      <c r="L222" s="7">
        <f>VALUE(MONTH(Tabla1[[#This Row],[Fecha]]))</f>
        <v>8</v>
      </c>
      <c r="M222" s="10">
        <f>VALUE(DAY(Tabla1[[#This Row],[Fecha]]))</f>
        <v>16</v>
      </c>
      <c r="N222" s="10" t="str">
        <f>IF(Tabla1[[#This Row],[DiaMes]]&gt;=15,"2º Quincena","1º Quincena")</f>
        <v>2º Quincena</v>
      </c>
      <c r="O222" s="10">
        <f>VALUE(WEEKNUM(Tabla1[[#This Row],[Fecha]]))</f>
        <v>34</v>
      </c>
      <c r="P222" s="10" t="str">
        <f t="shared" si="3"/>
        <v>Lunes</v>
      </c>
      <c r="Q222" s="10"/>
    </row>
    <row r="223" spans="1:17" x14ac:dyDescent="0.25">
      <c r="A223" s="7" t="s">
        <v>167</v>
      </c>
      <c r="B223" s="7" t="s">
        <v>16</v>
      </c>
      <c r="C223" s="7" t="s">
        <v>17</v>
      </c>
      <c r="D223" s="7" t="s">
        <v>18</v>
      </c>
      <c r="E223" s="8">
        <v>40406</v>
      </c>
      <c r="F223" s="9">
        <v>0.66994212962962962</v>
      </c>
      <c r="G223" s="7" t="s">
        <v>14</v>
      </c>
      <c r="H223" s="16" t="s">
        <v>130</v>
      </c>
      <c r="I223" s="7">
        <v>5.6726999999999999</v>
      </c>
      <c r="J223" s="7">
        <f>VALUE(YEAR(Tabla1[[#This Row],[Fecha]]))</f>
        <v>2010</v>
      </c>
      <c r="K223" s="7">
        <f>VALUE(ROUNDUP(MONTH(Tabla1[[#This Row],[Fecha]])/3, 0))</f>
        <v>3</v>
      </c>
      <c r="L223" s="7">
        <f>VALUE(MONTH(Tabla1[[#This Row],[Fecha]]))</f>
        <v>8</v>
      </c>
      <c r="M223" s="10">
        <f>VALUE(DAY(Tabla1[[#This Row],[Fecha]]))</f>
        <v>16</v>
      </c>
      <c r="N223" s="10" t="str">
        <f>IF(Tabla1[[#This Row],[DiaMes]]&gt;=15,"2º Quincena","1º Quincena")</f>
        <v>2º Quincena</v>
      </c>
      <c r="O223" s="10">
        <f>VALUE(WEEKNUM(Tabla1[[#This Row],[Fecha]]))</f>
        <v>34</v>
      </c>
      <c r="P223" s="10" t="str">
        <f t="shared" si="3"/>
        <v>Lunes</v>
      </c>
      <c r="Q223" s="10"/>
    </row>
    <row r="224" spans="1:17" x14ac:dyDescent="0.25">
      <c r="A224" s="7" t="s">
        <v>167</v>
      </c>
      <c r="B224" s="7" t="s">
        <v>26</v>
      </c>
      <c r="C224" s="7" t="s">
        <v>12</v>
      </c>
      <c r="D224" s="7" t="s">
        <v>18</v>
      </c>
      <c r="E224" s="8">
        <v>40406</v>
      </c>
      <c r="F224" s="9">
        <v>0.71079861111111109</v>
      </c>
      <c r="G224" s="7" t="s">
        <v>14</v>
      </c>
      <c r="H224" s="16" t="s">
        <v>12</v>
      </c>
      <c r="I224" s="7">
        <v>0.15</v>
      </c>
      <c r="J224" s="7">
        <f>VALUE(YEAR(Tabla1[[#This Row],[Fecha]]))</f>
        <v>2010</v>
      </c>
      <c r="K224" s="7">
        <f>VALUE(ROUNDUP(MONTH(Tabla1[[#This Row],[Fecha]])/3, 0))</f>
        <v>3</v>
      </c>
      <c r="L224" s="7">
        <f>VALUE(MONTH(Tabla1[[#This Row],[Fecha]]))</f>
        <v>8</v>
      </c>
      <c r="M224" s="10">
        <f>VALUE(DAY(Tabla1[[#This Row],[Fecha]]))</f>
        <v>16</v>
      </c>
      <c r="N224" s="10" t="str">
        <f>IF(Tabla1[[#This Row],[DiaMes]]&gt;=15,"2º Quincena","1º Quincena")</f>
        <v>2º Quincena</v>
      </c>
      <c r="O224" s="10">
        <f>VALUE(WEEKNUM(Tabla1[[#This Row],[Fecha]]))</f>
        <v>34</v>
      </c>
      <c r="P224" s="10" t="str">
        <f t="shared" si="3"/>
        <v>Lunes</v>
      </c>
      <c r="Q224" s="10"/>
    </row>
    <row r="225" spans="1:17" x14ac:dyDescent="0.25">
      <c r="A225" s="7" t="s">
        <v>11</v>
      </c>
      <c r="B225" s="7" t="s">
        <v>12</v>
      </c>
      <c r="C225" s="7" t="s">
        <v>12</v>
      </c>
      <c r="D225" s="7" t="s">
        <v>13</v>
      </c>
      <c r="E225" s="8">
        <v>40407</v>
      </c>
      <c r="F225" s="9">
        <v>0.12383101851851852</v>
      </c>
      <c r="G225" s="7" t="s">
        <v>14</v>
      </c>
      <c r="H225" s="16" t="s">
        <v>131</v>
      </c>
      <c r="I225" s="7">
        <v>0.39589999999999997</v>
      </c>
      <c r="J225" s="7">
        <f>VALUE(YEAR(Tabla1[[#This Row],[Fecha]]))</f>
        <v>2010</v>
      </c>
      <c r="K225" s="7">
        <f>VALUE(ROUNDUP(MONTH(Tabla1[[#This Row],[Fecha]])/3, 0))</f>
        <v>3</v>
      </c>
      <c r="L225" s="7">
        <f>VALUE(MONTH(Tabla1[[#This Row],[Fecha]]))</f>
        <v>8</v>
      </c>
      <c r="M225" s="10">
        <f>VALUE(DAY(Tabla1[[#This Row],[Fecha]]))</f>
        <v>17</v>
      </c>
      <c r="N225" s="10" t="str">
        <f>IF(Tabla1[[#This Row],[DiaMes]]&gt;=15,"2º Quincena","1º Quincena")</f>
        <v>2º Quincena</v>
      </c>
      <c r="O225" s="10">
        <f>VALUE(WEEKNUM(Tabla1[[#This Row],[Fecha]]))</f>
        <v>34</v>
      </c>
      <c r="P225" s="10" t="str">
        <f t="shared" si="3"/>
        <v>Martes</v>
      </c>
      <c r="Q225" s="10"/>
    </row>
    <row r="226" spans="1:17" x14ac:dyDescent="0.25">
      <c r="A226" s="7" t="s">
        <v>167</v>
      </c>
      <c r="B226" s="7" t="s">
        <v>26</v>
      </c>
      <c r="C226" s="7" t="s">
        <v>12</v>
      </c>
      <c r="D226" s="7" t="s">
        <v>18</v>
      </c>
      <c r="E226" s="8">
        <v>40407</v>
      </c>
      <c r="F226" s="9">
        <v>0.47122685185185187</v>
      </c>
      <c r="G226" s="7" t="s">
        <v>14</v>
      </c>
      <c r="H226" s="16" t="s">
        <v>12</v>
      </c>
      <c r="I226" s="7">
        <v>0.15</v>
      </c>
      <c r="J226" s="7">
        <f>VALUE(YEAR(Tabla1[[#This Row],[Fecha]]))</f>
        <v>2010</v>
      </c>
      <c r="K226" s="7">
        <f>VALUE(ROUNDUP(MONTH(Tabla1[[#This Row],[Fecha]])/3, 0))</f>
        <v>3</v>
      </c>
      <c r="L226" s="7">
        <f>VALUE(MONTH(Tabla1[[#This Row],[Fecha]]))</f>
        <v>8</v>
      </c>
      <c r="M226" s="10">
        <f>VALUE(DAY(Tabla1[[#This Row],[Fecha]]))</f>
        <v>17</v>
      </c>
      <c r="N226" s="10" t="str">
        <f>IF(Tabla1[[#This Row],[DiaMes]]&gt;=15,"2º Quincena","1º Quincena")</f>
        <v>2º Quincena</v>
      </c>
      <c r="O226" s="10">
        <f>VALUE(WEEKNUM(Tabla1[[#This Row],[Fecha]]))</f>
        <v>34</v>
      </c>
      <c r="P226" s="10" t="str">
        <f t="shared" si="3"/>
        <v>Martes</v>
      </c>
      <c r="Q226" s="10"/>
    </row>
    <row r="227" spans="1:17" x14ac:dyDescent="0.25">
      <c r="A227" s="7" t="s">
        <v>136</v>
      </c>
      <c r="B227" s="7" t="s">
        <v>16</v>
      </c>
      <c r="C227" s="7" t="s">
        <v>17</v>
      </c>
      <c r="D227" s="7" t="s">
        <v>24</v>
      </c>
      <c r="E227" s="8">
        <v>40407</v>
      </c>
      <c r="F227" s="9">
        <v>0.47480324074074076</v>
      </c>
      <c r="G227" s="7" t="s">
        <v>14</v>
      </c>
      <c r="H227" s="16" t="s">
        <v>22</v>
      </c>
      <c r="I227" s="7">
        <v>0</v>
      </c>
      <c r="J227" s="7">
        <f>VALUE(YEAR(Tabla1[[#This Row],[Fecha]]))</f>
        <v>2010</v>
      </c>
      <c r="K227" s="7">
        <f>VALUE(ROUNDUP(MONTH(Tabla1[[#This Row],[Fecha]])/3, 0))</f>
        <v>3</v>
      </c>
      <c r="L227" s="7">
        <f>VALUE(MONTH(Tabla1[[#This Row],[Fecha]]))</f>
        <v>8</v>
      </c>
      <c r="M227" s="10">
        <f>VALUE(DAY(Tabla1[[#This Row],[Fecha]]))</f>
        <v>17</v>
      </c>
      <c r="N227" s="10" t="str">
        <f>IF(Tabla1[[#This Row],[DiaMes]]&gt;=15,"2º Quincena","1º Quincena")</f>
        <v>2º Quincena</v>
      </c>
      <c r="O227" s="10">
        <f>VALUE(WEEKNUM(Tabla1[[#This Row],[Fecha]]))</f>
        <v>34</v>
      </c>
      <c r="P227" s="10" t="str">
        <f t="shared" si="3"/>
        <v>Martes</v>
      </c>
      <c r="Q227" s="10"/>
    </row>
    <row r="228" spans="1:17" x14ac:dyDescent="0.25">
      <c r="A228" s="7" t="s">
        <v>167</v>
      </c>
      <c r="B228" s="7" t="s">
        <v>16</v>
      </c>
      <c r="C228" s="7" t="s">
        <v>17</v>
      </c>
      <c r="D228" s="7" t="s">
        <v>18</v>
      </c>
      <c r="E228" s="8">
        <v>40407</v>
      </c>
      <c r="F228" s="9">
        <v>0.66114583333333332</v>
      </c>
      <c r="G228" s="7" t="s">
        <v>14</v>
      </c>
      <c r="H228" s="16" t="s">
        <v>132</v>
      </c>
      <c r="I228" s="7">
        <v>2.9699</v>
      </c>
      <c r="J228" s="7">
        <f>VALUE(YEAR(Tabla1[[#This Row],[Fecha]]))</f>
        <v>2010</v>
      </c>
      <c r="K228" s="7">
        <f>VALUE(ROUNDUP(MONTH(Tabla1[[#This Row],[Fecha]])/3, 0))</f>
        <v>3</v>
      </c>
      <c r="L228" s="7">
        <f>VALUE(MONTH(Tabla1[[#This Row],[Fecha]]))</f>
        <v>8</v>
      </c>
      <c r="M228" s="10">
        <f>VALUE(DAY(Tabla1[[#This Row],[Fecha]]))</f>
        <v>17</v>
      </c>
      <c r="N228" s="10" t="str">
        <f>IF(Tabla1[[#This Row],[DiaMes]]&gt;=15,"2º Quincena","1º Quincena")</f>
        <v>2º Quincena</v>
      </c>
      <c r="O228" s="10">
        <f>VALUE(WEEKNUM(Tabla1[[#This Row],[Fecha]]))</f>
        <v>34</v>
      </c>
      <c r="P228" s="10" t="str">
        <f t="shared" si="3"/>
        <v>Martes</v>
      </c>
      <c r="Q228" s="10"/>
    </row>
    <row r="229" spans="1:17" x14ac:dyDescent="0.25">
      <c r="A229" s="7" t="s">
        <v>167</v>
      </c>
      <c r="B229" s="7" t="s">
        <v>16</v>
      </c>
      <c r="C229" s="7" t="s">
        <v>17</v>
      </c>
      <c r="D229" s="7" t="s">
        <v>18</v>
      </c>
      <c r="E229" s="8">
        <v>40407</v>
      </c>
      <c r="F229" s="9">
        <v>0.68094907407407401</v>
      </c>
      <c r="G229" s="7" t="s">
        <v>14</v>
      </c>
      <c r="H229" s="16" t="s">
        <v>133</v>
      </c>
      <c r="I229" s="7">
        <v>2.9609999999999999</v>
      </c>
      <c r="J229" s="7">
        <f>VALUE(YEAR(Tabla1[[#This Row],[Fecha]]))</f>
        <v>2010</v>
      </c>
      <c r="K229" s="7">
        <f>VALUE(ROUNDUP(MONTH(Tabla1[[#This Row],[Fecha]])/3, 0))</f>
        <v>3</v>
      </c>
      <c r="L229" s="7">
        <f>VALUE(MONTH(Tabla1[[#This Row],[Fecha]]))</f>
        <v>8</v>
      </c>
      <c r="M229" s="10">
        <f>VALUE(DAY(Tabla1[[#This Row],[Fecha]]))</f>
        <v>17</v>
      </c>
      <c r="N229" s="10" t="str">
        <f>IF(Tabla1[[#This Row],[DiaMes]]&gt;=15,"2º Quincena","1º Quincena")</f>
        <v>2º Quincena</v>
      </c>
      <c r="O229" s="10">
        <f>VALUE(WEEKNUM(Tabla1[[#This Row],[Fecha]]))</f>
        <v>34</v>
      </c>
      <c r="P229" s="10" t="str">
        <f t="shared" si="3"/>
        <v>Martes</v>
      </c>
      <c r="Q229" s="10"/>
    </row>
    <row r="230" spans="1:17" x14ac:dyDescent="0.25">
      <c r="A230" s="7" t="s">
        <v>167</v>
      </c>
      <c r="B230" s="7" t="s">
        <v>26</v>
      </c>
      <c r="C230" s="7" t="s">
        <v>12</v>
      </c>
      <c r="D230" s="7" t="s">
        <v>18</v>
      </c>
      <c r="E230" s="8">
        <v>40407</v>
      </c>
      <c r="F230" s="9">
        <v>0.73561342592592593</v>
      </c>
      <c r="G230" s="7" t="s">
        <v>14</v>
      </c>
      <c r="H230" s="16" t="s">
        <v>12</v>
      </c>
      <c r="I230" s="7">
        <v>0.15</v>
      </c>
      <c r="J230" s="7">
        <f>VALUE(YEAR(Tabla1[[#This Row],[Fecha]]))</f>
        <v>2010</v>
      </c>
      <c r="K230" s="7">
        <f>VALUE(ROUNDUP(MONTH(Tabla1[[#This Row],[Fecha]])/3, 0))</f>
        <v>3</v>
      </c>
      <c r="L230" s="7">
        <f>VALUE(MONTH(Tabla1[[#This Row],[Fecha]]))</f>
        <v>8</v>
      </c>
      <c r="M230" s="10">
        <f>VALUE(DAY(Tabla1[[#This Row],[Fecha]]))</f>
        <v>17</v>
      </c>
      <c r="N230" s="10" t="str">
        <f>IF(Tabla1[[#This Row],[DiaMes]]&gt;=15,"2º Quincena","1º Quincena")</f>
        <v>2º Quincena</v>
      </c>
      <c r="O230" s="10">
        <f>VALUE(WEEKNUM(Tabla1[[#This Row],[Fecha]]))</f>
        <v>34</v>
      </c>
      <c r="P230" s="10" t="str">
        <f t="shared" si="3"/>
        <v>Martes</v>
      </c>
      <c r="Q230" s="10"/>
    </row>
  </sheetData>
  <mergeCells count="3">
    <mergeCell ref="A1:E1"/>
    <mergeCell ref="A2:I2"/>
    <mergeCell ref="J2:Q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tabSelected="1" workbookViewId="0">
      <selection activeCell="K24" sqref="K24"/>
    </sheetView>
  </sheetViews>
  <sheetFormatPr baseColWidth="10" defaultRowHeight="15" x14ac:dyDescent="0.25"/>
  <cols>
    <col min="2" max="2" width="17.5703125" customWidth="1"/>
    <col min="3" max="3" width="14.42578125" customWidth="1"/>
    <col min="4" max="4" width="8.140625" customWidth="1"/>
  </cols>
  <sheetData>
    <row r="1" spans="2:4" x14ac:dyDescent="0.25">
      <c r="B1" s="14" t="s">
        <v>171</v>
      </c>
      <c r="C1" t="s">
        <v>183</v>
      </c>
    </row>
    <row r="2" spans="2:4" x14ac:dyDescent="0.25">
      <c r="B2" s="14" t="s">
        <v>172</v>
      </c>
      <c r="C2" t="s">
        <v>183</v>
      </c>
    </row>
    <row r="3" spans="2:4" x14ac:dyDescent="0.25">
      <c r="B3" s="14" t="s">
        <v>173</v>
      </c>
      <c r="C3" t="s">
        <v>183</v>
      </c>
    </row>
    <row r="4" spans="2:4" x14ac:dyDescent="0.25">
      <c r="B4" s="14" t="s">
        <v>175</v>
      </c>
      <c r="C4" t="s">
        <v>183</v>
      </c>
    </row>
    <row r="5" spans="2:4" x14ac:dyDescent="0.25">
      <c r="B5" s="14" t="s">
        <v>174</v>
      </c>
      <c r="C5" t="s">
        <v>183</v>
      </c>
    </row>
    <row r="6" spans="2:4" x14ac:dyDescent="0.25">
      <c r="B6" s="14" t="s">
        <v>176</v>
      </c>
      <c r="C6" t="s">
        <v>183</v>
      </c>
    </row>
    <row r="7" spans="2:4" x14ac:dyDescent="0.25">
      <c r="B7" s="14" t="s">
        <v>177</v>
      </c>
      <c r="C7" t="s">
        <v>183</v>
      </c>
    </row>
    <row r="9" spans="2:4" x14ac:dyDescent="0.25">
      <c r="B9" s="14" t="s">
        <v>184</v>
      </c>
      <c r="C9" t="s">
        <v>186</v>
      </c>
      <c r="D9" t="s">
        <v>187</v>
      </c>
    </row>
    <row r="10" spans="2:4" x14ac:dyDescent="0.25">
      <c r="B10" s="15" t="s">
        <v>13</v>
      </c>
      <c r="C10" s="5">
        <v>31</v>
      </c>
      <c r="D10" s="17">
        <v>7.3816999999999986</v>
      </c>
    </row>
    <row r="11" spans="2:4" x14ac:dyDescent="0.25">
      <c r="B11" s="15" t="s">
        <v>18</v>
      </c>
      <c r="C11" s="5">
        <v>168</v>
      </c>
      <c r="D11" s="17">
        <v>35.111399999999989</v>
      </c>
    </row>
    <row r="12" spans="2:4" x14ac:dyDescent="0.25">
      <c r="B12" s="15" t="s">
        <v>82</v>
      </c>
      <c r="C12" s="5">
        <v>2</v>
      </c>
      <c r="D12" s="17">
        <v>0</v>
      </c>
    </row>
    <row r="13" spans="2:4" x14ac:dyDescent="0.25">
      <c r="B13" s="15" t="s">
        <v>42</v>
      </c>
      <c r="C13" s="5">
        <v>9</v>
      </c>
      <c r="D13" s="17">
        <v>0.56099999999999994</v>
      </c>
    </row>
    <row r="14" spans="2:4" x14ac:dyDescent="0.25">
      <c r="B14" s="15" t="s">
        <v>24</v>
      </c>
      <c r="C14" s="5">
        <v>17</v>
      </c>
      <c r="D14" s="17">
        <v>0.6</v>
      </c>
    </row>
    <row r="15" spans="2:4" x14ac:dyDescent="0.25">
      <c r="B15" s="15" t="s">
        <v>185</v>
      </c>
      <c r="C15" s="5">
        <v>227</v>
      </c>
      <c r="D15" s="17">
        <v>43.654099999999957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7"/>
  <sheetViews>
    <sheetView workbookViewId="0">
      <selection activeCell="E5" sqref="E5"/>
    </sheetView>
  </sheetViews>
  <sheetFormatPr baseColWidth="10" defaultRowHeight="15" x14ac:dyDescent="0.25"/>
  <cols>
    <col min="2" max="3" width="17.28515625" customWidth="1"/>
  </cols>
  <sheetData>
    <row r="2" spans="2:5" x14ac:dyDescent="0.25">
      <c r="B2" t="s">
        <v>182</v>
      </c>
      <c r="D2" t="s">
        <v>180</v>
      </c>
      <c r="E2" t="s">
        <v>181</v>
      </c>
    </row>
    <row r="3" spans="2:5" x14ac:dyDescent="0.25">
      <c r="B3" s="7" t="s">
        <v>12</v>
      </c>
      <c r="C3" s="7"/>
      <c r="D3" s="7" t="s">
        <v>11</v>
      </c>
    </row>
    <row r="4" spans="2:5" x14ac:dyDescent="0.25">
      <c r="B4" s="7" t="s">
        <v>16</v>
      </c>
      <c r="C4" s="7"/>
      <c r="D4" s="7" t="s">
        <v>135</v>
      </c>
    </row>
    <row r="5" spans="2:5" x14ac:dyDescent="0.25">
      <c r="B5" s="7" t="s">
        <v>26</v>
      </c>
      <c r="C5" s="7"/>
      <c r="D5" s="7" t="s">
        <v>11</v>
      </c>
    </row>
    <row r="6" spans="2:5" x14ac:dyDescent="0.25">
      <c r="D6" s="7" t="s">
        <v>146</v>
      </c>
    </row>
    <row r="7" spans="2:5" x14ac:dyDescent="0.25">
      <c r="D7" s="7" t="s">
        <v>147</v>
      </c>
    </row>
    <row r="8" spans="2:5" x14ac:dyDescent="0.25">
      <c r="D8" s="7" t="s">
        <v>136</v>
      </c>
    </row>
    <row r="9" spans="2:5" x14ac:dyDescent="0.25">
      <c r="D9" s="7" t="s">
        <v>148</v>
      </c>
    </row>
    <row r="10" spans="2:5" x14ac:dyDescent="0.25">
      <c r="D10" s="7" t="s">
        <v>149</v>
      </c>
    </row>
    <row r="11" spans="2:5" x14ac:dyDescent="0.25">
      <c r="D11" s="7" t="s">
        <v>138</v>
      </c>
    </row>
    <row r="12" spans="2:5" x14ac:dyDescent="0.25">
      <c r="D12" s="7" t="s">
        <v>167</v>
      </c>
    </row>
    <row r="13" spans="2:5" x14ac:dyDescent="0.25">
      <c r="D13" s="7" t="s">
        <v>137</v>
      </c>
    </row>
    <row r="14" spans="2:5" x14ac:dyDescent="0.25">
      <c r="D14" s="7" t="s">
        <v>150</v>
      </c>
    </row>
    <row r="15" spans="2:5" x14ac:dyDescent="0.25">
      <c r="D15" s="7" t="s">
        <v>139</v>
      </c>
    </row>
    <row r="16" spans="2:5" x14ac:dyDescent="0.25">
      <c r="D16" s="7" t="s">
        <v>151</v>
      </c>
    </row>
    <row r="17" spans="4:4" x14ac:dyDescent="0.25">
      <c r="D17" s="7" t="s">
        <v>152</v>
      </c>
    </row>
    <row r="18" spans="4:4" x14ac:dyDescent="0.25">
      <c r="D18" s="7" t="s">
        <v>153</v>
      </c>
    </row>
    <row r="19" spans="4:4" x14ac:dyDescent="0.25">
      <c r="D19" s="7" t="s">
        <v>154</v>
      </c>
    </row>
    <row r="20" spans="4:4" x14ac:dyDescent="0.25">
      <c r="D20" s="7" t="s">
        <v>155</v>
      </c>
    </row>
    <row r="21" spans="4:4" x14ac:dyDescent="0.25">
      <c r="D21" s="7" t="s">
        <v>140</v>
      </c>
    </row>
    <row r="22" spans="4:4" x14ac:dyDescent="0.25">
      <c r="D22" s="7" t="s">
        <v>156</v>
      </c>
    </row>
    <row r="23" spans="4:4" x14ac:dyDescent="0.25">
      <c r="D23" s="7" t="s">
        <v>157</v>
      </c>
    </row>
    <row r="24" spans="4:4" x14ac:dyDescent="0.25">
      <c r="D24" s="7" t="s">
        <v>158</v>
      </c>
    </row>
    <row r="25" spans="4:4" x14ac:dyDescent="0.25">
      <c r="D25" s="7" t="s">
        <v>141</v>
      </c>
    </row>
    <row r="26" spans="4:4" x14ac:dyDescent="0.25">
      <c r="D26" s="7" t="s">
        <v>142</v>
      </c>
    </row>
    <row r="27" spans="4:4" x14ac:dyDescent="0.25">
      <c r="D27" s="7" t="s">
        <v>143</v>
      </c>
    </row>
    <row r="28" spans="4:4" x14ac:dyDescent="0.25">
      <c r="D28" s="7" t="s">
        <v>159</v>
      </c>
    </row>
    <row r="29" spans="4:4" x14ac:dyDescent="0.25">
      <c r="D29" s="7" t="s">
        <v>160</v>
      </c>
    </row>
    <row r="30" spans="4:4" x14ac:dyDescent="0.25">
      <c r="D30" s="7" t="s">
        <v>144</v>
      </c>
    </row>
    <row r="31" spans="4:4" x14ac:dyDescent="0.25">
      <c r="D31" s="7" t="s">
        <v>161</v>
      </c>
    </row>
    <row r="32" spans="4:4" x14ac:dyDescent="0.25">
      <c r="D32" s="7" t="s">
        <v>162</v>
      </c>
    </row>
    <row r="33" spans="4:4" x14ac:dyDescent="0.25">
      <c r="D33" s="7" t="s">
        <v>163</v>
      </c>
    </row>
    <row r="34" spans="4:4" x14ac:dyDescent="0.25">
      <c r="D34" s="7" t="s">
        <v>164</v>
      </c>
    </row>
    <row r="35" spans="4:4" x14ac:dyDescent="0.25">
      <c r="D35" s="7" t="s">
        <v>165</v>
      </c>
    </row>
    <row r="36" spans="4:4" x14ac:dyDescent="0.25">
      <c r="D36" s="7" t="s">
        <v>145</v>
      </c>
    </row>
    <row r="37" spans="4:4" x14ac:dyDescent="0.25">
      <c r="D37" s="7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Control y Analisis de LLamadas </vt:lpstr>
      <vt:lpstr>BDLlamadas</vt:lpstr>
      <vt:lpstr>Informes</vt:lpstr>
      <vt:lpstr>Configuración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jggomez</dc:creator>
  <cp:lastModifiedBy>jggomez</cp:lastModifiedBy>
  <dcterms:created xsi:type="dcterms:W3CDTF">2010-09-12T19:47:52Z</dcterms:created>
  <dcterms:modified xsi:type="dcterms:W3CDTF">2010-09-15T17:17:59Z</dcterms:modified>
</cp:coreProperties>
</file>